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profile\redirect\t-yamamoto\Desktop\"/>
    </mc:Choice>
  </mc:AlternateContent>
  <xr:revisionPtr revIDLastSave="0" documentId="8_{2D131E7B-98C5-41FD-81DC-4E5B63F32172}" xr6:coauthVersionLast="47" xr6:coauthVersionMax="47" xr10:uidLastSave="{00000000-0000-0000-0000-000000000000}"/>
  <bookViews>
    <workbookView xWindow="-120" yWindow="-120" windowWidth="29040" windowHeight="15840" firstSheet="9"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O37" i="10"/>
  <c r="BE37" i="10"/>
  <c r="AM37" i="10"/>
  <c r="U37" i="10"/>
  <c r="CO36" i="10"/>
  <c r="BE36" i="10"/>
  <c r="AM36"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l="1"/>
  <c r="U34" i="10"/>
  <c r="U35" i="10" s="1"/>
  <c r="U36" i="10" s="1"/>
  <c r="BE34" i="10" l="1"/>
  <c r="BE35" i="10" l="1"/>
  <c r="CO34" i="10"/>
  <c r="CO35" i="10" s="1"/>
  <c r="BW34" i="10"/>
  <c r="BW35" i="10" s="1"/>
  <c r="BW36" i="10" s="1"/>
  <c r="BW37" i="10" s="1"/>
  <c r="BW38" i="10" s="1"/>
</calcChain>
</file>

<file path=xl/sharedStrings.xml><?xml version="1.0" encoding="utf-8"?>
<sst xmlns="http://schemas.openxmlformats.org/spreadsheetml/2006/main" count="1138" uniqueCount="604">
  <si>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</si>
  <si>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</si>
  <si>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</si>
  <si>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</si>
  <si>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</si>
  <si>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</si>
  <si>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</si>
  <si>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</si>
  <si>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</si>
  <si>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</si>
  <si>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</si>
  <si>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</si>
  <si>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</si>
  <si>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</si>
  <si>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</si>
  <si>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</si>
  <si>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</si>
  <si>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</si>
  <si>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</si>
  <si>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</si>
  <si>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</si>
  <si>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</si>
  <si>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</si>
  <si>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</si>
  <si>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</si>
  <si>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</si>
  <si>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</si>
  <si>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</si>
  <si>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</si>
  <si>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</si>
  <si>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</si>
  <si>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</si>
  <si>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</si>
  <si>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</si>
  <si>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</si>
  <si>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</si>
  <si>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</si>
  <si>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</si>
  <si>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</si>
  <si>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</si>
  <si>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</si>
  <si>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</si>
  <si>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</si>
  <si>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</si>
  <si>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</si>
  <si>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</si>
  <si>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</si>
  <si>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</si>
  <si>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</si>
  <si>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</si>
  <si>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</si>
  <si>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</si>
  <si>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</si>
  <si>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</si>
  <si>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</si>
  <si>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</si>
  <si>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</si>
  <si>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</si>
  <si>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</si>
  <si>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</si>
  <si>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</si>
  <si>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</si>
  <si>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</si>
  <si>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</si>
  <si>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</si>
  <si>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</si>
  <si>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</si>
  <si>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</si>
  <si>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</si>
  <si>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</si>
  <si>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</si>
  <si>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</si>
  <si>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</si>
  <si>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</si>
  <si>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</si>
  <si>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</si>
  <si>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</si>
  <si>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</si>
  <si>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</si>
  <si>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</si>
  <si>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</si>
  <si>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</si>
  <si>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</si>
  <si>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</si>
  <si>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</si>
  <si>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</si>
  <si>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</si>
  <si>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</si>
  <si>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</si>
  <si>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</si>
  <si>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</si>
  <si>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</si>
  <si>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</si>
  <si>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</si>
  <si>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</si>
  <si>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</si>
  <si>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</si>
  <si>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</si>
  <si>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</si>
  <si>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</si>
  <si>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</si>
  <si>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</si>
  <si>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</si>
  <si>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</si>
  <si>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</si>
  <si>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</si>
  <si>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</si>
  <si>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</si>
  <si>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</si>
  <si>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</si>
  <si>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</si>
  <si>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</si>
  <si>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</si>
  <si>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</si>
  <si>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</si>
  <si>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</si>
  <si>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</si>
  <si>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</si>
  <si>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</si>
  <si>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</si>
  <si>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</si>
  <si>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</si>
  <si>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</si>
  <si>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</si>
  <si>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</si>
  <si>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</si>
  <si>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</si>
  <si>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</si>
  <si>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</si>
  <si>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</si>
  <si>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</si>
  <si>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</si>
  <si>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</si>
  <si>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</si>
  <si>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</si>
  <si>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</si>
  <si>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</si>
  <si>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</si>
  <si>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</si>
  <si>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</si>
  <si>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</si>
  <si>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</si>
  <si>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</si>
  <si>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</si>
  <si>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</si>
  <si>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</si>
  <si>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</si>
  <si>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</si>
  <si>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</si>
  <si>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</si>
  <si>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</si>
  <si>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</si>
  <si>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</si>
  <si>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-4.1</t>
    <phoneticPr fontId="5"/>
  </si>
  <si>
    <t>基準財政需要額</t>
    <phoneticPr fontId="25"/>
  </si>
  <si>
    <t>うち日本人(％)</t>
    <phoneticPr fontId="5"/>
  </si>
  <si>
    <t>-4.2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</si>
  <si>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</si>
  <si>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</si>
  <si>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</si>
  <si>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</si>
  <si>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</si>
  <si>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</si>
  <si>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</si>
  <si>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</si>
  <si>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</si>
  <si>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</si>
  <si>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</si>
  <si>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</si>
  <si>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</si>
  <si>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</si>
  <si>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</si>
  <si>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</si>
  <si>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</si>
  <si>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</si>
  <si>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</si>
  <si>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</si>
  <si>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</si>
  <si>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</si>
  <si>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</si>
  <si>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</si>
  <si>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</si>
  <si>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</si>
  <si>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</si>
  <si>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</si>
  <si>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</si>
  <si>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</si>
  <si>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</si>
  <si>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</si>
  <si>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</si>
  <si>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</si>
  <si>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</si>
  <si>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</si>
  <si>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</si>
  <si>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</si>
  <si>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</si>
  <si>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</si>
  <si>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</si>
  <si>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</si>
  <si>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</si>
  <si>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</si>
  <si>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</si>
  <si>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</si>
  <si>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</si>
  <si>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</si>
  <si>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</si>
  <si>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</si>
  <si>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</si>
  <si>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</si>
  <si>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</si>
  <si>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</si>
  <si>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</si>
  <si>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</si>
  <si>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</si>
  <si>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</si>
  <si>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</si>
  <si>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</si>
  <si>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</si>
  <si>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熊本県五木村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</si>
  <si>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</si>
  <si>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</si>
  <si>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</si>
  <si>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</si>
  <si>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</si>
  <si>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</si>
  <si>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</si>
  <si>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</si>
  <si>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</si>
  <si>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</si>
  <si>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</si>
  <si>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</si>
  <si>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</si>
  <si>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</si>
  <si>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</si>
  <si>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</si>
  <si>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</si>
  <si>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</si>
  <si>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</si>
  <si>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</si>
  <si>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</si>
  <si>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</si>
  <si>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</si>
  <si>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</si>
  <si>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</si>
  <si>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</si>
  <si>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</si>
  <si>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</si>
  <si>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</si>
  <si>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</si>
  <si>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</si>
  <si>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</si>
  <si>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</si>
  <si>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</si>
  <si>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</si>
  <si>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</si>
  <si>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</si>
  <si>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</si>
  <si>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</si>
  <si>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</si>
  <si>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</si>
  <si>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</si>
  <si>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</si>
  <si>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</si>
  <si>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</si>
  <si>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</si>
  <si>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</si>
  <si>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</si>
  <si>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</si>
  <si>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</si>
  <si>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</si>
  <si>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</si>
  <si>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</si>
  <si>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</si>
  <si>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</si>
  <si>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</si>
  <si>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</si>
  <si>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</si>
  <si>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</si>
  <si>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</si>
  <si>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</si>
  <si>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</si>
  <si>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</si>
  <si>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</si>
  <si>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</si>
  <si>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</si>
  <si>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</si>
  <si>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</si>
  <si>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</si>
  <si>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</si>
  <si>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</si>
  <si>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</si>
  <si>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</si>
  <si>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</si>
  <si>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</si>
  <si>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</si>
  <si>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</si>
  <si>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</si>
  <si>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</si>
  <si>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</si>
  <si>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</si>
  <si>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</si>
  <si>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</si>
  <si>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</si>
  <si>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</si>
  <si>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</si>
  <si>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</si>
  <si>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</si>
  <si>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</si>
  <si>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</si>
  <si>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</si>
  <si>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</si>
  <si>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</si>
  <si>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</si>
  <si>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</si>
  <si>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</si>
  <si>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</si>
  <si>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</si>
  <si>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</si>
  <si>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</si>
  <si>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</si>
  <si>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</si>
  <si>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</si>
  <si>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</si>
  <si>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</si>
  <si>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</si>
  <si>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</si>
  <si>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</si>
  <si>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</si>
  <si>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</si>
  <si>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</si>
  <si>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</si>
  <si>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</si>
  <si>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</si>
  <si>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</si>
  <si>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</si>
  <si>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</si>
  <si>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</si>
  <si>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</si>
  <si>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</si>
  <si>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</si>
  <si>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</si>
  <si>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</si>
  <si>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</si>
  <si>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</si>
  <si>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</si>
  <si>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</si>
  <si>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</si>
  <si>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</si>
  <si>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</si>
  <si>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</si>
  <si>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</si>
  <si>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</si>
  <si>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</si>
  <si>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</si>
  <si>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</si>
  <si>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</si>
  <si>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</si>
  <si>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</si>
  <si>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</si>
  <si>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</si>
  <si>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</si>
  <si>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</si>
  <si>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</si>
  <si>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</si>
  <si>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</si>
  <si>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</si>
  <si>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</si>
  <si>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</si>
  <si>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</si>
  <si>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</si>
  <si>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熊本県五木村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</si>
  <si>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</si>
  <si>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</si>
  <si>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</si>
  <si>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</si>
  <si>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</si>
  <si>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</si>
  <si>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</si>
  <si>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</si>
  <si>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</si>
  <si>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</si>
  <si>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</si>
  <si>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</si>
  <si>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</si>
  <si>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</si>
  <si>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</si>
  <si>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</si>
  <si>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</si>
  <si>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</si>
  <si>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</si>
  <si>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</si>
  <si>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五木村ダム対策事業特別会計</t>
    <phoneticPr fontId="5"/>
  </si>
  <si>
    <t>五木村代替地上下水道事業特別会計</t>
    <phoneticPr fontId="5"/>
  </si>
  <si>
    <t>五木村墓地公園特別会計</t>
    <phoneticPr fontId="5"/>
  </si>
  <si>
    <t>五木村情報通信事業特別会計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</si>
  <si>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</si>
  <si>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</si>
  <si>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</si>
  <si>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</si>
  <si>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</si>
  <si>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</si>
  <si>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</si>
  <si>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</si>
  <si>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</si>
  <si>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</si>
  <si>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</si>
  <si>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</si>
  <si>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</si>
  <si>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</si>
  <si>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五木村国民健康保険特別会計</t>
    <phoneticPr fontId="5"/>
  </si>
  <si>
    <t>五木村介護保険特別会計</t>
    <phoneticPr fontId="5"/>
  </si>
  <si>
    <t>五木村後期高齢者医療特別会計</t>
    <phoneticPr fontId="5"/>
  </si>
  <si>
    <t>五木村簡易水道事業特別会計</t>
    <phoneticPr fontId="5"/>
  </si>
  <si>
    <t>法非適用企業</t>
    <phoneticPr fontId="5"/>
  </si>
  <si>
    <t>五木村農業集落排水事業特別会計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</si>
  <si>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</si>
  <si>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</si>
  <si>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</si>
  <si>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</si>
  <si>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</si>
  <si>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</si>
  <si>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</si>
  <si>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</si>
  <si>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</si>
  <si>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</si>
  <si>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</si>
  <si>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</si>
  <si>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</si>
  <si>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</si>
  <si>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</si>
  <si>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</si>
  <si>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</si>
  <si>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</si>
  <si>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</si>
  <si>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</si>
  <si>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</si>
  <si>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</si>
  <si>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</si>
  <si>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</si>
  <si>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</si>
  <si>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</si>
  <si>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</si>
  <si>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</si>
  <si>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</si>
  <si>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</si>
  <si>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</si>
  <si>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</si>
  <si>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</si>
  <si>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</si>
  <si>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</si>
  <si>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</si>
  <si>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</si>
  <si>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</si>
  <si>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</si>
  <si>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</si>
  <si>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</si>
  <si>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</si>
  <si>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</si>
  <si>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</si>
  <si>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</si>
  <si>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</si>
  <si>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</si>
  <si>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</si>
  <si>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</si>
  <si>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</si>
  <si>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</si>
  <si>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</si>
  <si>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</si>
  <si>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</si>
  <si>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</si>
  <si>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</si>
  <si>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</si>
  <si>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</si>
  <si>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</si>
  <si>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</si>
  <si>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</si>
  <si>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五木村簡易水道事業特別会計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</si>
  <si>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</si>
  <si>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五木村介護保険特別会計</t>
    <phoneticPr fontId="5"/>
  </si>
  <si>
    <t>(Ｆ)</t>
    <phoneticPr fontId="5"/>
  </si>
  <si>
    <t>五木村後期高齢者医療特別会計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</si>
  <si>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</si>
  <si>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</si>
  <si>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</si>
  <si>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</si>
  <si>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</si>
  <si>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</si>
  <si>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</si>
  <si>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</si>
  <si>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</si>
  <si>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</si>
  <si>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</si>
  <si>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</si>
  <si>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</si>
  <si>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</si>
  <si>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</si>
  <si>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</si>
  <si>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</si>
  <si>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</si>
  <si>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</si>
  <si>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</si>
  <si>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</si>
  <si>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</si>
  <si>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</si>
  <si>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</si>
  <si>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</si>
  <si>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</si>
  <si>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</si>
  <si>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</si>
  <si>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</si>
  <si>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</si>
  <si>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</si>
  <si>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</si>
  <si>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</si>
  <si>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</si>
  <si>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</si>
  <si>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</si>
  <si>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</si>
  <si>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</si>
  <si>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</si>
  <si>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</si>
  <si>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</si>
  <si>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</si>
  <si>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</si>
  <si>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</si>
  <si>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</si>
  <si>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</si>
  <si>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</si>
  <si>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</si>
  <si>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</si>
  <si>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</si>
  <si>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</si>
  <si>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</si>
  <si>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</si>
  <si>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</si>
  <si>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</si>
  <si>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</si>
  <si>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</si>
  <si>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</si>
  <si>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</si>
  <si>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</si>
  <si>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</si>
  <si>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</si>
  <si>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</si>
  <si>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</si>
  <si>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</si>
  <si>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</si>
  <si>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</si>
  <si>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</si>
  <si>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</si>
  <si>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</si>
  <si>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</si>
  <si>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</si>
  <si>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</si>
  <si>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</si>
  <si>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</si>
  <si>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</si>
  <si>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</si>
  <si>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</si>
  <si>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</si>
  <si>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</si>
  <si>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</si>
  <si>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</si>
  <si>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</si>
  <si>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</si>
  <si>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</si>
  <si>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</si>
  <si>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</si>
  <si>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</si>
  <si>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45.71</t>
  </si>
  <si>
    <t>▲ 15.14</t>
  </si>
  <si>
    <t>▲ 8.73</t>
  </si>
  <si>
    <t>五木村情報通信事業特別会計</t>
  </si>
  <si>
    <t>▲ 1.16</t>
  </si>
  <si>
    <t>▲ 0.06</t>
  </si>
  <si>
    <t>一般会計</t>
  </si>
  <si>
    <t>五木村介護保険特別会計</t>
  </si>
  <si>
    <t>五木村国民健康保険特別会計</t>
  </si>
  <si>
    <t>五木村代替地上下水道事業特別会計</t>
  </si>
  <si>
    <t>五木村後期高齢者医療特別会計</t>
  </si>
  <si>
    <t>五木村農業集落排水事業特別会計</t>
  </si>
  <si>
    <t>五木村簡易水道事業特別会計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</si>
  <si>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</si>
  <si>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</si>
  <si>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</si>
  <si>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</si>
  <si>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</si>
  <si>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</si>
  <si>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</si>
  <si>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</si>
  <si>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熊本県市町村総合事務組合</t>
    <rPh sb="0" eb="3">
      <t>クマモトケン</t>
    </rPh>
    <rPh sb="3" eb="6">
      <t>シチョウソン</t>
    </rPh>
    <rPh sb="6" eb="8">
      <t>ソウゴウ</t>
    </rPh>
    <rPh sb="8" eb="10">
      <t>ジム</t>
    </rPh>
    <rPh sb="10" eb="12">
      <t>クミアイ</t>
    </rPh>
    <phoneticPr fontId="2"/>
  </si>
  <si>
    <t>人吉下球磨消防組合</t>
    <rPh sb="0" eb="2">
      <t>ヒトヨシ</t>
    </rPh>
    <rPh sb="2" eb="3">
      <t>シモ</t>
    </rPh>
    <rPh sb="3" eb="5">
      <t>クマ</t>
    </rPh>
    <rPh sb="5" eb="7">
      <t>ショウボウ</t>
    </rPh>
    <rPh sb="7" eb="9">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</si>
  <si>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</si>
  <si>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</si>
  <si>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</si>
  <si>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（一財）五木村振興公社</t>
    <rPh sb="1" eb="2">
      <t>イチ</t>
    </rPh>
    <rPh sb="2" eb="3">
      <t>ザイ</t>
    </rPh>
    <rPh sb="4" eb="7">
      <t>イツキムラ</t>
    </rPh>
    <rPh sb="7" eb="9">
      <t>シンコウ</t>
    </rPh>
    <rPh sb="9" eb="11">
      <t>コウシャ</t>
    </rPh>
    <phoneticPr fontId="2"/>
  </si>
  <si>
    <t>（株）子守唄の里五木</t>
    <rPh sb="1" eb="2">
      <t>カブ</t>
    </rPh>
    <rPh sb="3" eb="6">
      <t>コモリウタ</t>
    </rPh>
    <rPh sb="7" eb="8">
      <t>サト</t>
    </rPh>
    <rPh sb="8" eb="10">
      <t>イツキ</t>
    </rPh>
    <phoneticPr fontId="2"/>
  </si>
  <si>
    <t>公共施設整備基金</t>
    <rPh sb="0" eb="2">
      <t>コウキョウ</t>
    </rPh>
    <rPh sb="2" eb="4">
      <t>シセツ</t>
    </rPh>
    <rPh sb="4" eb="6">
      <t>セイビ</t>
    </rPh>
    <rPh sb="6" eb="8">
      <t>キキン</t>
    </rPh>
    <phoneticPr fontId="5"/>
  </si>
  <si>
    <t>ダム対策事業特別会計基金</t>
    <rPh sb="2" eb="4">
      <t>タイサク</t>
    </rPh>
    <rPh sb="4" eb="6">
      <t>ジギョウ</t>
    </rPh>
    <rPh sb="6" eb="8">
      <t>トクベツ</t>
    </rPh>
    <rPh sb="8" eb="10">
      <t>カイケイ</t>
    </rPh>
    <rPh sb="10" eb="12">
      <t>キキン</t>
    </rPh>
    <phoneticPr fontId="2"/>
  </si>
  <si>
    <t>林業振興基金</t>
    <rPh sb="0" eb="2">
      <t>リンギョウ</t>
    </rPh>
    <rPh sb="2" eb="4">
      <t>シンコウ</t>
    </rPh>
    <rPh sb="4" eb="6">
      <t>キキン</t>
    </rPh>
    <phoneticPr fontId="2"/>
  </si>
  <si>
    <t>社会福祉振興基金</t>
    <rPh sb="0" eb="2">
      <t>シャカイ</t>
    </rPh>
    <rPh sb="2" eb="4">
      <t>フクシ</t>
    </rPh>
    <rPh sb="4" eb="6">
      <t>シンコウ</t>
    </rPh>
    <rPh sb="6" eb="8">
      <t>キキン</t>
    </rPh>
    <phoneticPr fontId="2"/>
  </si>
  <si>
    <t>ふるさと基金</t>
    <rPh sb="4" eb="6">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</si>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</sst>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453A-4DA9-8DEC-B53EFA17AB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991486</c:v>
                </c:pt>
                <c:pt idx="1">
                  <c:v>713702</c:v>
                </c:pt>
                <c:pt idx="2">
                  <c:v>701163</c:v>
                </c:pt>
                <c:pt idx="3">
                  <c:v>499237</c:v>
                </c:pt>
                <c:pt idx="4">
                  <c:v>629655</c:v>
                </c:pt>
              </c:numCache>
            </c:numRef>
          </c:val>
          <c:smooth val="0"/>
          <c:extLst>
            <c:ext xmlns:c16="http://schemas.microsoft.com/office/drawing/2014/chart" uri="{C3380CC4-5D6E-409C-BE32-E72D297353CC}">
              <c16:uniqueId val="{00000001-453A-4DA9-8DEC-B53EFA17AB5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11.98</c:v>
                </c:pt>
                <c:pt idx="1">
                  <c:v>3.94</c:v>
                </c:pt>
                <c:pt idx="2">
                  <c:v>23.93</c:v>
                </c:pt>
                <c:pt idx="3">
                  <c:v>23.37</c:v>
                </c:pt>
                <c:pt idx="4">
                  <c:v>14.21</c:v>
                </c:pt>
              </c:numCache>
            </c:numRef>
          </c:val>
          <c:extLst>
            <c:ext xmlns:c16="http://schemas.microsoft.com/office/drawing/2014/chart" uri="{C3380CC4-5D6E-409C-BE32-E72D297353CC}">
              <c16:uniqueId val="{00000000-45F1-4199-8402-F68200AFA1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47.3</c:v>
                </c:pt>
                <c:pt idx="1">
                  <c:v>45.85</c:v>
                </c:pt>
                <c:pt idx="2">
                  <c:v>41.75</c:v>
                </c:pt>
                <c:pt idx="3">
                  <c:v>48.38</c:v>
                </c:pt>
                <c:pt idx="4">
                  <c:v>61.57</c:v>
                </c:pt>
              </c:numCache>
            </c:numRef>
          </c:val>
          <c:extLst>
            <c:ext xmlns:c16="http://schemas.microsoft.com/office/drawing/2014/chart" uri="{C3380CC4-5D6E-409C-BE32-E72D297353CC}">
              <c16:uniqueId val="{00000001-45F1-4199-8402-F68200AFA1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-45.71</c:v>
                </c:pt>
                <c:pt idx="1">
                  <c:v>-15.14</c:v>
                </c:pt>
                <c:pt idx="2">
                  <c:v>15.06</c:v>
                </c:pt>
                <c:pt idx="3">
                  <c:v>0.83</c:v>
                </c:pt>
                <c:pt idx="4">
                  <c:v>-8.73</c:v>
                </c:pt>
              </c:numCache>
            </c:numRef>
          </c:val>
          <c:smooth val="0"/>
          <c:extLst>
            <c:ext xmlns:c16="http://schemas.microsoft.com/office/drawing/2014/chart" uri="{C3380CC4-5D6E-409C-BE32-E72D297353CC}">
              <c16:uniqueId val="{00000002-45F1-4199-8402-F68200AFA1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0-CB86-44B9-B099-7275943FB3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86-44B9-B099-7275943FB384}"/>
            </c:ext>
          </c:extLst>
        </c:ser>
        <c:ser>
          <c:idx val="2"/>
          <c:order val="2"/>
          <c:tx>
            <c:strRef>
              <c:f>データシート!$A$29</c:f>
              <c:strCache>
                <c:ptCount val="1"/>
                <c:pt idx="0">
                  <c:v>五木村簡易水道事業特別会計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0.06</c:v>
                </c:pt>
                <c:pt idx="4">
                  <c:v>#N/A</c:v>
                </c:pt>
                <c:pt idx="5">
                  <c:v>0</c:v>
                </c:pt>
                <c:pt idx="6">
                  <c:v>#N/A</c:v>
                </c:pt>
                <c:pt idx="7">
                  <c:v>0.05</c:v>
                </c:pt>
                <c:pt idx="8">
                  <c:v>#N/A</c:v>
                </c:pt>
                <c:pt idx="9">
                  <c:v>0.02</c:v>
                </c:pt>
              </c:numCache>
            </c:numRef>
          </c:val>
          <c:extLst>
            <c:ext xmlns:c16="http://schemas.microsoft.com/office/drawing/2014/chart" uri="{C3380CC4-5D6E-409C-BE32-E72D297353CC}">
              <c16:uniqueId val="{00000002-CB86-44B9-B099-7275943FB384}"/>
            </c:ext>
          </c:extLst>
        </c:ser>
        <c:ser>
          <c:idx val="3"/>
          <c:order val="3"/>
          <c:tx>
            <c:strRef>
              <c:f>データシート!$A$30</c:f>
              <c:strCache>
                <c:ptCount val="1"/>
                <c:pt idx="0">
                  <c:v>五木村農業集落排水事業特別会計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0.03</c:v>
                </c:pt>
                <c:pt idx="4">
                  <c:v>#N/A</c:v>
                </c:pt>
                <c:pt idx="5">
                  <c:v>0</c:v>
                </c:pt>
                <c:pt idx="6">
                  <c:v>#N/A</c:v>
                </c:pt>
                <c:pt idx="7">
                  <c:v>0.02</c:v>
                </c:pt>
                <c:pt idx="8">
                  <c:v>#N/A</c:v>
                </c:pt>
                <c:pt idx="9">
                  <c:v>0.02</c:v>
                </c:pt>
              </c:numCache>
            </c:numRef>
          </c:val>
          <c:extLst>
            <c:ext xmlns:c16="http://schemas.microsoft.com/office/drawing/2014/chart" uri="{C3380CC4-5D6E-409C-BE32-E72D297353CC}">
              <c16:uniqueId val="{00000003-CB86-44B9-B099-7275943FB384}"/>
            </c:ext>
          </c:extLst>
        </c:ser>
        <c:ser>
          <c:idx val="4"/>
          <c:order val="4"/>
          <c:tx>
            <c:strRef>
              <c:f>データシート!$A$31</c:f>
              <c:strCache>
                <c:ptCount val="1"/>
                <c:pt idx="0">
                  <c:v>五木村後期高齢者医療特別会計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4-CB86-44B9-B099-7275943FB384}"/>
            </c:ext>
          </c:extLst>
        </c:ser>
        <c:ser>
          <c:idx val="5"/>
          <c:order val="5"/>
          <c:tx>
            <c:strRef>
              <c:f>データシート!$A$32</c:f>
              <c:strCache>
                <c:ptCount val="1"/>
                <c:pt idx="0">
                  <c:v>五木村代替地上下水道事業特別会計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0.02</c:v>
                </c:pt>
                <c:pt idx="4">
                  <c:v>#N/A</c:v>
                </c:pt>
                <c:pt idx="5">
                  <c:v>7.0000000000000007E-2</c:v>
                </c:pt>
                <c:pt idx="6">
                  <c:v>#N/A</c:v>
                </c:pt>
                <c:pt idx="7">
                  <c:v>0.04</c:v>
                </c:pt>
                <c:pt idx="8">
                  <c:v>#N/A</c:v>
                </c:pt>
                <c:pt idx="9">
                  <c:v>0.13</c:v>
                </c:pt>
              </c:numCache>
            </c:numRef>
          </c:val>
          <c:extLst>
            <c:ext xmlns:c16="http://schemas.microsoft.com/office/drawing/2014/chart" uri="{C3380CC4-5D6E-409C-BE32-E72D297353CC}">
              <c16:uniqueId val="{00000005-CB86-44B9-B099-7275943FB384}"/>
            </c:ext>
          </c:extLst>
        </c:ser>
        <c:ser>
          <c:idx val="6"/>
          <c:order val="6"/>
          <c:tx>
            <c:strRef>
              <c:f>データシート!$A$33</c:f>
              <c:strCache>
                <c:ptCount val="1"/>
                <c:pt idx="0">
                  <c:v>五木村国民健康保険特別会計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1.06</c:v>
                </c:pt>
                <c:pt idx="2">
                  <c:v>#N/A</c:v>
                </c:pt>
                <c:pt idx="3">
                  <c:v>0.26</c:v>
                </c:pt>
                <c:pt idx="4">
                  <c:v>#N/A</c:v>
                </c:pt>
                <c:pt idx="5">
                  <c:v>0.12</c:v>
                </c:pt>
                <c:pt idx="6">
                  <c:v>#N/A</c:v>
                </c:pt>
                <c:pt idx="7">
                  <c:v>0.08</c:v>
                </c:pt>
                <c:pt idx="8">
                  <c:v>#N/A</c:v>
                </c:pt>
                <c:pt idx="9">
                  <c:v>0.19</c:v>
                </c:pt>
              </c:numCache>
            </c:numRef>
          </c:val>
          <c:extLst>
            <c:ext xmlns:c16="http://schemas.microsoft.com/office/drawing/2014/chart" uri="{C3380CC4-5D6E-409C-BE32-E72D297353CC}">
              <c16:uniqueId val="{00000006-CB86-44B9-B099-7275943FB384}"/>
            </c:ext>
          </c:extLst>
        </c:ser>
        <c:ser>
          <c:idx val="7"/>
          <c:order val="7"/>
          <c:tx>
            <c:strRef>
              <c:f>データシート!$A$34</c:f>
              <c:strCache>
                <c:ptCount val="1"/>
                <c:pt idx="0">
                  <c:v>五木村介護保険特別会計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0.51</c:v>
                </c:pt>
                <c:pt idx="2">
                  <c:v>#N/A</c:v>
                </c:pt>
                <c:pt idx="3">
                  <c:v>0.35</c:v>
                </c:pt>
                <c:pt idx="4">
                  <c:v>#N/A</c:v>
                </c:pt>
                <c:pt idx="5">
                  <c:v>0.38</c:v>
                </c:pt>
                <c:pt idx="6">
                  <c:v>#N/A</c:v>
                </c:pt>
                <c:pt idx="7">
                  <c:v>0.95</c:v>
                </c:pt>
                <c:pt idx="8">
                  <c:v>#N/A</c:v>
                </c:pt>
                <c:pt idx="9">
                  <c:v>0.97</c:v>
                </c:pt>
              </c:numCache>
            </c:numRef>
          </c:val>
          <c:extLst>
            <c:ext xmlns:c16="http://schemas.microsoft.com/office/drawing/2014/chart" uri="{C3380CC4-5D6E-409C-BE32-E72D297353CC}">
              <c16:uniqueId val="{00000007-CB86-44B9-B099-7275943FB38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13.12</c:v>
                </c:pt>
                <c:pt idx="2">
                  <c:v>#N/A</c:v>
                </c:pt>
                <c:pt idx="3">
                  <c:v>3.78</c:v>
                </c:pt>
                <c:pt idx="4">
                  <c:v>#N/A</c:v>
                </c:pt>
                <c:pt idx="5">
                  <c:v>23.84</c:v>
                </c:pt>
                <c:pt idx="6">
                  <c:v>#N/A</c:v>
                </c:pt>
                <c:pt idx="7">
                  <c:v>23.31</c:v>
                </c:pt>
                <c:pt idx="8">
                  <c:v>#N/A</c:v>
                </c:pt>
                <c:pt idx="9">
                  <c:v>14.12</c:v>
                </c:pt>
              </c:numCache>
            </c:numRef>
          </c:val>
          <c:extLst>
            <c:ext xmlns:c16="http://schemas.microsoft.com/office/drawing/2014/chart" uri="{C3380CC4-5D6E-409C-BE32-E72D297353CC}">
              <c16:uniqueId val="{00000008-CB86-44B9-B099-7275943FB384}"/>
            </c:ext>
          </c:extLst>
        </c:ser>
        <c:ser>
          <c:idx val="9"/>
          <c:order val="9"/>
          <c:tx>
            <c:strRef>
              <c:f>データシート!$A$36</c:f>
              <c:strCache>
                <c:ptCount val="1"/>
                <c:pt idx="0">
                  <c:v>五木村情報通信事業特別会計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1.1599999999999999</c:v>
                </c:pt>
                <c:pt idx="1">
                  <c:v>#N/A</c:v>
                </c:pt>
                <c:pt idx="2">
                  <c:v>#N/A</c:v>
                </c:pt>
                <c:pt idx="3">
                  <c:v>0.11</c:v>
                </c:pt>
                <c:pt idx="4">
                  <c:v>#N/A</c:v>
                </c:pt>
                <c:pt idx="5">
                  <c:v>0</c:v>
                </c:pt>
                <c:pt idx="6">
                  <c:v>#N/A</c:v>
                </c:pt>
                <c:pt idx="7">
                  <c:v>0</c:v>
                </c:pt>
                <c:pt idx="8">
                  <c:v>0.06</c:v>
                </c:pt>
                <c:pt idx="9">
                  <c:v>#N/A</c:v>
                </c:pt>
              </c:numCache>
            </c:numRef>
          </c:val>
          <c:extLst>
            <c:ext xmlns:c16="http://schemas.microsoft.com/office/drawing/2014/chart" uri="{C3380CC4-5D6E-409C-BE32-E72D297353CC}">
              <c16:uniqueId val="{00000009-CB86-44B9-B099-7275943FB38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176</c:v>
                </c:pt>
                <c:pt idx="5">
                  <c:v>171</c:v>
                </c:pt>
                <c:pt idx="8">
                  <c:v>178</c:v>
                </c:pt>
                <c:pt idx="11">
                  <c:v>194</c:v>
                </c:pt>
                <c:pt idx="14">
                  <c:v>223</c:v>
                </c:pt>
              </c:numCache>
            </c:numRef>
          </c:val>
          <c:extLst>
            <c:ext xmlns:c16="http://schemas.microsoft.com/office/drawing/2014/chart" uri="{C3380CC4-5D6E-409C-BE32-E72D297353CC}">
              <c16:uniqueId val="{00000000-FAEB-412C-84D6-B8135FB747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AEB-412C-84D6-B8135FB747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2-FAEB-412C-84D6-B8135FB747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c:v>
                </c:pt>
                <c:pt idx="3">
                  <c:v>6</c:v>
                </c:pt>
                <c:pt idx="6">
                  <c:v>6</c:v>
                </c:pt>
                <c:pt idx="9">
                  <c:v>7</c:v>
                </c:pt>
                <c:pt idx="12">
                  <c:v>2</c:v>
                </c:pt>
              </c:numCache>
            </c:numRef>
          </c:val>
          <c:extLst>
            <c:ext xmlns:c16="http://schemas.microsoft.com/office/drawing/2014/chart" uri="{C3380CC4-5D6E-409C-BE32-E72D297353CC}">
              <c16:uniqueId val="{00000003-FAEB-412C-84D6-B8135FB747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c:v>
                </c:pt>
                <c:pt idx="3">
                  <c:v>6</c:v>
                </c:pt>
                <c:pt idx="6">
                  <c:v>7</c:v>
                </c:pt>
                <c:pt idx="9">
                  <c:v>7</c:v>
                </c:pt>
                <c:pt idx="12">
                  <c:v>7</c:v>
                </c:pt>
              </c:numCache>
            </c:numRef>
          </c:val>
          <c:extLst>
            <c:ext xmlns:c16="http://schemas.microsoft.com/office/drawing/2014/chart" uri="{C3380CC4-5D6E-409C-BE32-E72D297353CC}">
              <c16:uniqueId val="{00000004-FAEB-412C-84D6-B8135FB747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EB-412C-84D6-B8135FB747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EB-412C-84D6-B8135FB747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243</c:v>
                </c:pt>
                <c:pt idx="3">
                  <c:v>240</c:v>
                </c:pt>
                <c:pt idx="6">
                  <c:v>266</c:v>
                </c:pt>
                <c:pt idx="9">
                  <c:v>318</c:v>
                </c:pt>
                <c:pt idx="12">
                  <c:v>346</c:v>
                </c:pt>
              </c:numCache>
            </c:numRef>
          </c:val>
          <c:extLst>
            <c:ext xmlns:c16="http://schemas.microsoft.com/office/drawing/2014/chart" uri="{C3380CC4-5D6E-409C-BE32-E72D297353CC}">
              <c16:uniqueId val="{00000007-FAEB-412C-84D6-B8135FB7470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82</c:v>
                </c:pt>
                <c:pt idx="2">
                  <c:v>#N/A</c:v>
                </c:pt>
                <c:pt idx="3">
                  <c:v>#N/A</c:v>
                </c:pt>
                <c:pt idx="4">
                  <c:v>81</c:v>
                </c:pt>
                <c:pt idx="5">
                  <c:v>#N/A</c:v>
                </c:pt>
                <c:pt idx="6">
                  <c:v>#N/A</c:v>
                </c:pt>
                <c:pt idx="7">
                  <c:v>101</c:v>
                </c:pt>
                <c:pt idx="8">
                  <c:v>#N/A</c:v>
                </c:pt>
                <c:pt idx="9">
                  <c:v>#N/A</c:v>
                </c:pt>
                <c:pt idx="10">
                  <c:v>138</c:v>
                </c:pt>
                <c:pt idx="11">
                  <c:v>#N/A</c:v>
                </c:pt>
                <c:pt idx="12">
                  <c:v>#N/A</c:v>
                </c:pt>
                <c:pt idx="13">
                  <c:v>132</c:v>
                </c:pt>
                <c:pt idx="14">
                  <c:v>#N/A</c:v>
                </c:pt>
              </c:numCache>
            </c:numRef>
          </c:val>
          <c:smooth val="0"/>
          <c:extLst>
            <c:ext xmlns:c16="http://schemas.microsoft.com/office/drawing/2014/chart" uri="{C3380CC4-5D6E-409C-BE32-E72D297353CC}">
              <c16:uniqueId val="{00000008-FAEB-412C-84D6-B8135FB7470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2481</c:v>
                </c:pt>
                <c:pt idx="5">
                  <c:v>2451</c:v>
                </c:pt>
                <c:pt idx="8">
                  <c:v>2594</c:v>
                </c:pt>
                <c:pt idx="11">
                  <c:v>2554</c:v>
                </c:pt>
                <c:pt idx="14">
                  <c:v>2648</c:v>
                </c:pt>
              </c:numCache>
            </c:numRef>
          </c:val>
          <c:extLst>
            <c:ext xmlns:c16="http://schemas.microsoft.com/office/drawing/2014/chart" uri="{C3380CC4-5D6E-409C-BE32-E72D297353CC}">
              <c16:uniqueId val="{00000000-EDF6-42A6-8FCD-A32ABE263F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25</c:v>
                </c:pt>
                <c:pt idx="5">
                  <c:v>21</c:v>
                </c:pt>
                <c:pt idx="8">
                  <c:v>17</c:v>
                </c:pt>
                <c:pt idx="11">
                  <c:v>13</c:v>
                </c:pt>
                <c:pt idx="14">
                  <c:v>9</c:v>
                </c:pt>
              </c:numCache>
            </c:numRef>
          </c:val>
          <c:extLst>
            <c:ext xmlns:c16="http://schemas.microsoft.com/office/drawing/2014/chart" uri="{C3380CC4-5D6E-409C-BE32-E72D297353CC}">
              <c16:uniqueId val="{00000001-EDF6-42A6-8FCD-A32ABE263F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1852</c:v>
                </c:pt>
                <c:pt idx="5">
                  <c:v>1999</c:v>
                </c:pt>
                <c:pt idx="8">
                  <c:v>1947</c:v>
                </c:pt>
                <c:pt idx="11">
                  <c:v>2047</c:v>
                </c:pt>
                <c:pt idx="14">
                  <c:v>2220</c:v>
                </c:pt>
              </c:numCache>
            </c:numRef>
          </c:val>
          <c:extLst>
            <c:ext xmlns:c16="http://schemas.microsoft.com/office/drawing/2014/chart" uri="{C3380CC4-5D6E-409C-BE32-E72D297353CC}">
              <c16:uniqueId val="{00000002-EDF6-42A6-8FCD-A32ABE263F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F6-42A6-8FCD-A32ABE263F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F6-42A6-8FCD-A32ABE263F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F6-42A6-8FCD-A32ABE263F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456</c:v>
                </c:pt>
                <c:pt idx="3">
                  <c:v>403</c:v>
                </c:pt>
                <c:pt idx="6">
                  <c:v>463</c:v>
                </c:pt>
                <c:pt idx="9">
                  <c:v>395</c:v>
                </c:pt>
                <c:pt idx="12">
                  <c:v>348</c:v>
                </c:pt>
              </c:numCache>
            </c:numRef>
          </c:val>
          <c:extLst>
            <c:ext xmlns:c16="http://schemas.microsoft.com/office/drawing/2014/chart" uri="{C3380CC4-5D6E-409C-BE32-E72D297353CC}">
              <c16:uniqueId val="{00000006-EDF6-42A6-8FCD-A32ABE263F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25</c:v>
                </c:pt>
                <c:pt idx="3">
                  <c:v>20</c:v>
                </c:pt>
                <c:pt idx="6">
                  <c:v>15</c:v>
                </c:pt>
                <c:pt idx="9">
                  <c:v>9</c:v>
                </c:pt>
                <c:pt idx="12">
                  <c:v>14</c:v>
                </c:pt>
              </c:numCache>
            </c:numRef>
          </c:val>
          <c:extLst>
            <c:ext xmlns:c16="http://schemas.microsoft.com/office/drawing/2014/chart" uri="{C3380CC4-5D6E-409C-BE32-E72D297353CC}">
              <c16:uniqueId val="{00000007-EDF6-42A6-8FCD-A32ABE263F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65</c:v>
                </c:pt>
                <c:pt idx="3">
                  <c:v>65</c:v>
                </c:pt>
                <c:pt idx="6">
                  <c:v>58</c:v>
                </c:pt>
                <c:pt idx="9">
                  <c:v>54</c:v>
                </c:pt>
                <c:pt idx="12">
                  <c:v>67</c:v>
                </c:pt>
              </c:numCache>
            </c:numRef>
          </c:val>
          <c:extLst>
            <c:ext xmlns:c16="http://schemas.microsoft.com/office/drawing/2014/chart" uri="{C3380CC4-5D6E-409C-BE32-E72D297353CC}">
              <c16:uniqueId val="{00000008-EDF6-42A6-8FCD-A32ABE263F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3</c:v>
                </c:pt>
                <c:pt idx="9">
                  <c:v>3</c:v>
                </c:pt>
                <c:pt idx="12">
                  <c:v>0</c:v>
                </c:pt>
              </c:numCache>
            </c:numRef>
          </c:val>
          <c:extLst>
            <c:ext xmlns:c16="http://schemas.microsoft.com/office/drawing/2014/chart" uri="{C3380CC4-5D6E-409C-BE32-E72D297353CC}">
              <c16:uniqueId val="{00000009-EDF6-42A6-8FCD-A32ABE263F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2883</c:v>
                </c:pt>
                <c:pt idx="3">
                  <c:v>3128</c:v>
                </c:pt>
                <c:pt idx="6">
                  <c:v>3484</c:v>
                </c:pt>
                <c:pt idx="9">
                  <c:v>3400</c:v>
                </c:pt>
                <c:pt idx="12">
                  <c:v>3480</c:v>
                </c:pt>
              </c:numCache>
            </c:numRef>
          </c:val>
          <c:extLst>
            <c:ext xmlns:c16="http://schemas.microsoft.com/office/drawing/2014/chart" uri="{C3380CC4-5D6E-409C-BE32-E72D297353CC}">
              <c16:uniqueId val="{0000000A-EDF6-42A6-8FCD-A32ABE263F5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DF6-42A6-8FCD-A32ABE263F5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554</c:v>
                </c:pt>
                <c:pt idx="1">
                  <c:v>703</c:v>
                </c:pt>
                <c:pt idx="2">
                  <c:v>883</c:v>
                </c:pt>
              </c:numCache>
            </c:numRef>
          </c:val>
          <c:extLst>
            <c:ext xmlns:c16="http://schemas.microsoft.com/office/drawing/2014/chart" uri="{C3380CC4-5D6E-409C-BE32-E72D297353CC}">
              <c16:uniqueId val="{00000000-F1BF-4F1E-9C92-2496E05DD8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341</c:v>
                </c:pt>
                <c:pt idx="1">
                  <c:v>355</c:v>
                </c:pt>
                <c:pt idx="2">
                  <c:v>354</c:v>
                </c:pt>
              </c:numCache>
            </c:numRef>
          </c:val>
          <c:extLst>
            <c:ext xmlns:c16="http://schemas.microsoft.com/office/drawing/2014/chart" uri="{C3380CC4-5D6E-409C-BE32-E72D297353CC}">
              <c16:uniqueId val="{00000001-F1BF-4F1E-9C92-2496E05DD8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1535</c:v>
                </c:pt>
                <c:pt idx="1">
                  <c:v>1491</c:v>
                </c:pt>
                <c:pt idx="2">
                  <c:v>1487</c:v>
                </c:pt>
              </c:numCache>
            </c:numRef>
          </c:val>
          <c:extLst>
            <c:ext xmlns:c16="http://schemas.microsoft.com/office/drawing/2014/chart" uri="{C3380CC4-5D6E-409C-BE32-E72D297353CC}">
              <c16:uniqueId val="{00000002-F1BF-4F1E-9C92-2496E05DD83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熊本県五木村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令和２年度より増加に転じている。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これは、近年発行した大型公共施設の地方債元利償還が始まったことによるものである。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今後は、新規発行債の抑制や地方債現在高の総枠管理に努めていく。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熊本県五木村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将来負担比率については、平成２６年度以降、生じていない。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要因としては、過去に発行した公有林債や過疎対策事業債の償還が順調に進んでいることによる地方債現在高の減少や控除財源としての充当可能基金額の増加等によるものである。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今後も地方債発行額の総枠管理等に努め、将来負担の軽減を図っていく。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熊本県五木村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等の増による歳計剰余金を財政調整基金に１８０百万円積立てた一方、公共施設の維持管理費の財源として、公共施設整備基金を３０百万円取り崩したこと等により、基金全体としては１７５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新たな五木村振興計画に基づく五木村振興交付金事業や新たに新設された五木村振興基金の動向、今後の社会情勢及び自然災害の想定を行いながら基金の積み立て及び取り崩しを行う。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また、これまで整備してきた大型公共施設やインフラ施設等の更新、維持管理費を想定し、公共施設整備基金に一定額の積み増しを行い活用していく。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公共施設整備基金：公共施設等の建設事業及び維持管理費の財源に充てる。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ダム対策事業特別会計基金：ダム建設に伴う水没予定地移転者等の生活再建対策事業、村振興事業の財源に充てる。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林業振興基金：林業・林産業の振興活性化を図る事業の財源に充てる。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社会福祉振興基金：高齢者の福祉と生きがいづくり等に要する経費の財源に充てる。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ふるさと基金：五木村を応援する人又は団体からの寄付金を魅力あるふるさとづくりに資する事業の財源に充てる。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公共施設整備基金：公共施設の維持修繕等に係る財源として取り崩したため。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林業振興基金：村有林等の売払い収入を積み立てしたため。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ふるさと基金：個人又は団体からの寄付金を積み立てしたため。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公共施設整備基金：公共施設総合管理計画及び公共施設総合管理個別計画に基づき、公共施設の維持管理費に充てる。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林業振興基金：五木産材の普及啓発や林業従事者育成等に係る財源とする。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ふるさと基金：産業・教育等、五木村の振興に資する事業の財源とする。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普通交付税等の増による歳計剰余金を積み立てたことによる増。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将来的な経済実情の変動や大規模災害等を想定し、実質的な基金残高の目標値を標準財政規模の５０％（７億円程度）とする。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起債償還計画に基づき、必要な額の積み立てや取り崩しを行う。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
970
252.92
3,751,835
3,515,413
203,734
1,434,120
3,480,282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令和４年度決算における財政力指数は、対前年度と比べ０．０１下がり０．２１となった。急激な人口構造の変化や県内でも最も高い高齢化率４９．６％（</a:t>
          </a:r>
          <a:r>
            <a:rPr kumimoji="1" lang="en-US" altLang="ja-JP" sz="1300">
              <a:latin typeface="ＭＳ Ｐゴシック" panose="020B0600070205080204" pitchFamily="50" charset="-128"/>
              <a:ea typeface="ＭＳ Ｐゴシック" panose="020B0600070205080204" pitchFamily="50" charset="-128"/>
            </a:rPr>
            <a:t>R5.1.1</a:t>
          </a:r>
          <a:r>
            <a:rPr kumimoji="1" lang="ja-JP" altLang="en-US" sz="1300">
              <a:latin typeface="ＭＳ Ｐゴシック" panose="020B0600070205080204" pitchFamily="50" charset="-128"/>
              <a:ea typeface="ＭＳ Ｐゴシック" panose="020B0600070205080204" pitchFamily="50" charset="-128"/>
            </a:rPr>
            <a:t>）に加え、村内に基盤となる産業もないことなどにより、慢性的に財源基盤が脆弱で、全国平均や県内市町村平均を大きく下回っている。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現在、財政の健全化を確保しながら「ふるさと五木村づくり計画」や「再建計画」に基づく事業を推進しており、今後も歳入の確保と歳出削減の取り組みを継続し、財政基盤の安定と強化に努める。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166158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43</xdr:row>
      <xdr:rowOff>14817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131885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決算において、３．１ポイントの悪化となっているものの、類似団体平均よりも高水準となっている。「ふるさと五木村づくり計画」や「再建計画」に基づく事業の点検・見直しを推進し、民間委託の検討や指定管理制度の積極的な活用、維持管理経費の節減を図り、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94192</xdr:rowOff>
    </xdr:from>
    <xdr:to>
      <xdr:col>23</xdr:col>
      <xdr:colOff>133350</xdr:colOff>
      <xdr:row>64</xdr:row>
      <xdr:rowOff>47413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95542"/>
          <a:ext cx="8382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94192</xdr:rowOff>
    </xdr:from>
    <xdr:to>
      <xdr:col>19</xdr:col>
      <xdr:colOff>133350</xdr:colOff>
      <xdr:row>64</xdr:row>
      <xdr:rowOff>67521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95542"/>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67521</xdr:rowOff>
    </xdr:from>
    <xdr:to>
      <xdr:col>15</xdr:col>
      <xdr:colOff>82550</xdr:colOff>
      <xdr:row>64</xdr:row>
      <xdr:rowOff>151977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040321"/>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151977</xdr:rowOff>
    </xdr:from>
    <xdr:to>
      <xdr:col>11</xdr:col>
      <xdr:colOff>31750</xdr:colOff>
      <xdr:row>65</xdr:row>
      <xdr:rowOff>40852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2477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140140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43392</xdr:rowOff>
    </xdr:from>
    <xdr:to>
      <xdr:col>19</xdr:col>
      <xdr:colOff>184150</xdr:colOff>
      <xdr:row>63</xdr:row>
      <xdr:rowOff>144992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129769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3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16721</xdr:rowOff>
    </xdr:from>
    <xdr:to>
      <xdr:col>15</xdr:col>
      <xdr:colOff>133350</xdr:colOff>
      <xdr:row>64</xdr:row>
      <xdr:rowOff>118321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103098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101177</xdr:rowOff>
    </xdr:from>
    <xdr:to>
      <xdr:col>11</xdr:col>
      <xdr:colOff>82550</xdr:colOff>
      <xdr:row>65</xdr:row>
      <xdr:rowOff>31327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16104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161502</xdr:rowOff>
    </xdr:from>
    <xdr:to>
      <xdr:col>7</xdr:col>
      <xdr:colOff>31750</xdr:colOff>
      <xdr:row>65</xdr:row>
      <xdr:rowOff>91652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76429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[1,134,771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前年度より増加し、類似団体平均も大きく上回っている。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これは、人口が９７０人（</a:t>
          </a:r>
          <a:r>
            <a:rPr kumimoji="1" lang="en-US" altLang="ja-JP" sz="1300">
              <a:latin typeface="ＭＳ Ｐゴシック" panose="020B0600070205080204" pitchFamily="50" charset="-128"/>
              <a:ea typeface="ＭＳ Ｐゴシック" panose="020B0600070205080204" pitchFamily="50" charset="-128"/>
            </a:rPr>
            <a:t>R5.1.1</a:t>
          </a:r>
          <a:r>
            <a:rPr kumimoji="1" lang="ja-JP" altLang="en-US" sz="1300">
              <a:latin typeface="ＭＳ Ｐゴシック" panose="020B0600070205080204" pitchFamily="50" charset="-128"/>
              <a:ea typeface="ＭＳ Ｐゴシック" panose="020B0600070205080204" pitchFamily="50" charset="-128"/>
            </a:rPr>
            <a:t>）と少ないため相対的に高くならざるを得ず、当該指標を用いた団体間比較は実用性に乏しい。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また、人口に対して面積が２５２，９ｋ㎡と広大なこともあり、道路などの公共施設の維持管理を増大させる要因となっている。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さらに、早急な事業完了に向けて進めている地籍調査事業に要する経費も指標悪化の一因となっている。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103691</xdr:rowOff>
    </xdr:from>
    <xdr:to>
      <xdr:col>23</xdr:col>
      <xdr:colOff>133350</xdr:colOff>
      <xdr:row>85</xdr:row>
      <xdr:rowOff>140151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676941"/>
          <a:ext cx="838200" cy="3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164095</xdr:rowOff>
    </xdr:from>
    <xdr:to>
      <xdr:col>19</xdr:col>
      <xdr:colOff>133350</xdr:colOff>
      <xdr:row>85</xdr:row>
      <xdr:rowOff>103691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565895"/>
          <a:ext cx="889000" cy="11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164095</xdr:rowOff>
    </xdr:from>
    <xdr:to>
      <xdr:col>15</xdr:col>
      <xdr:colOff>82550</xdr:colOff>
      <xdr:row>85</xdr:row>
      <xdr:rowOff>55728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565895"/>
          <a:ext cx="889000" cy="6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162717</xdr:rowOff>
    </xdr:from>
    <xdr:to>
      <xdr:col>11</xdr:col>
      <xdr:colOff>31750</xdr:colOff>
      <xdr:row>85</xdr:row>
      <xdr:rowOff>55728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564517"/>
          <a:ext cx="889000" cy="6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89351</xdr:rowOff>
    </xdr:from>
    <xdr:to>
      <xdr:col>23</xdr:col>
      <xdr:colOff>184150</xdr:colOff>
      <xdr:row>86</xdr:row>
      <xdr:rowOff>19501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6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61428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63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52891</xdr:rowOff>
    </xdr:from>
    <xdr:to>
      <xdr:col>19</xdr:col>
      <xdr:colOff>184150</xdr:colOff>
      <xdr:row>85</xdr:row>
      <xdr:rowOff>154491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62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139268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71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113295</xdr:rowOff>
    </xdr:from>
    <xdr:to>
      <xdr:col>15</xdr:col>
      <xdr:colOff>133350</xdr:colOff>
      <xdr:row>85</xdr:row>
      <xdr:rowOff>43445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51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28222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60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4928</xdr:rowOff>
    </xdr:from>
    <xdr:to>
      <xdr:col>11</xdr:col>
      <xdr:colOff>82550</xdr:colOff>
      <xdr:row>85</xdr:row>
      <xdr:rowOff>106528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57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91305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66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111917</xdr:rowOff>
    </xdr:from>
    <xdr:to>
      <xdr:col>7</xdr:col>
      <xdr:colOff>31750</xdr:colOff>
      <xdr:row>85</xdr:row>
      <xdr:rowOff>42067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1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26844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600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年度決算におけるラスパイレス指数は、類似団体平均よりも１．９ポイント低い数値となった。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要因は、昇給抑制対象者（</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歳以上の職員）の増加等があげられる。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今後も、職員の平均年齢が高い状況が継続するため、ラスパイレス指数の改善は見込めない。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103887</xdr:rowOff>
    </xdr:from>
    <xdr:to>
      <xdr:col>81</xdr:col>
      <xdr:colOff>44450</xdr:colOff>
      <xdr:row>87</xdr:row>
      <xdr:rowOff>137668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020037"/>
          <a:ext cx="8382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137668</xdr:rowOff>
    </xdr:from>
    <xdr:to>
      <xdr:col>77</xdr:col>
      <xdr:colOff>44450</xdr:colOff>
      <xdr:row>88</xdr:row>
      <xdr:rowOff>77215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053818"/>
          <a:ext cx="889000" cy="11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43435</xdr:rowOff>
    </xdr:from>
    <xdr:to>
      <xdr:col>72</xdr:col>
      <xdr:colOff>203200</xdr:colOff>
      <xdr:row>88</xdr:row>
      <xdr:rowOff>77215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131035"/>
          <a:ext cx="889000" cy="3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43435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08760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53087</xdr:rowOff>
    </xdr:from>
    <xdr:to>
      <xdr:col>81</xdr:col>
      <xdr:colOff>95250</xdr:colOff>
      <xdr:row>87</xdr:row>
      <xdr:rowOff>154687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69614</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81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86868</xdr:rowOff>
    </xdr:from>
    <xdr:to>
      <xdr:col>77</xdr:col>
      <xdr:colOff>95250</xdr:colOff>
      <xdr:row>88</xdr:row>
      <xdr:rowOff>17018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0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27195</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771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26415</xdr:rowOff>
    </xdr:from>
    <xdr:to>
      <xdr:col>73</xdr:col>
      <xdr:colOff>44450</xdr:colOff>
      <xdr:row>88</xdr:row>
      <xdr:rowOff>128015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112792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164085</xdr:rowOff>
    </xdr:from>
    <xdr:to>
      <xdr:col>68</xdr:col>
      <xdr:colOff>203200</xdr:colOff>
      <xdr:row>88</xdr:row>
      <xdr:rowOff>94235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79012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60977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類似団平均を大きく上回っているが人口が</a:t>
          </a:r>
          <a:r>
            <a:rPr kumimoji="1" lang="en-US" altLang="ja-JP" sz="1300">
              <a:latin typeface="ＭＳ Ｐゴシック" panose="020B0600070205080204" pitchFamily="50" charset="-128"/>
              <a:ea typeface="ＭＳ Ｐゴシック" panose="020B0600070205080204" pitchFamily="50" charset="-128"/>
            </a:rPr>
            <a:t>970</a:t>
          </a:r>
          <a:r>
            <a:rPr kumimoji="1" lang="ja-JP" altLang="en-US" sz="1300">
              <a:latin typeface="ＭＳ Ｐゴシック" panose="020B0600070205080204" pitchFamily="50" charset="-128"/>
              <a:ea typeface="ＭＳ Ｐゴシック" panose="020B0600070205080204" pitchFamily="50" charset="-128"/>
            </a:rPr>
            <a:t>人と少ないため、相対的に高くならざるを得ず、当該指標を用いた団体間比較は実用性に乏しい。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今後は、ＩＣＴの活用推進に行政サービスを維持しつつ、民間委託も含めた機構改革等による職員数の削減など、適切な定員管理に努める。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40749</xdr:rowOff>
    </xdr:from>
    <xdr:to>
      <xdr:col>81</xdr:col>
      <xdr:colOff>44450</xdr:colOff>
      <xdr:row>65</xdr:row>
      <xdr:rowOff>1325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013549"/>
          <a:ext cx="838200" cy="1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17308</xdr:rowOff>
    </xdr:from>
    <xdr:to>
      <xdr:col>77</xdr:col>
      <xdr:colOff>44450</xdr:colOff>
      <xdr:row>64</xdr:row>
      <xdr:rowOff>40749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990108"/>
          <a:ext cx="8890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2141</xdr:rowOff>
    </xdr:from>
    <xdr:to>
      <xdr:col>72</xdr:col>
      <xdr:colOff>203200</xdr:colOff>
      <xdr:row>64</xdr:row>
      <xdr:rowOff>17308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974941"/>
          <a:ext cx="8890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2141</xdr:rowOff>
    </xdr:from>
    <xdr:to>
      <xdr:col>68</xdr:col>
      <xdr:colOff>152400</xdr:colOff>
      <xdr:row>64</xdr:row>
      <xdr:rowOff>67637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974941"/>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121975</xdr:rowOff>
    </xdr:from>
    <xdr:to>
      <xdr:col>81</xdr:col>
      <xdr:colOff>95250</xdr:colOff>
      <xdr:row>65</xdr:row>
      <xdr:rowOff>52125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09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94052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066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161399</xdr:rowOff>
    </xdr:from>
    <xdr:to>
      <xdr:col>77</xdr:col>
      <xdr:colOff>95250</xdr:colOff>
      <xdr:row>64</xdr:row>
      <xdr:rowOff>91549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9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76326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04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137958</xdr:rowOff>
    </xdr:from>
    <xdr:to>
      <xdr:col>73</xdr:col>
      <xdr:colOff>44450</xdr:colOff>
      <xdr:row>64</xdr:row>
      <xdr:rowOff>68108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9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52885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02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122791</xdr:rowOff>
    </xdr:from>
    <xdr:to>
      <xdr:col>68</xdr:col>
      <xdr:colOff>203200</xdr:colOff>
      <xdr:row>64</xdr:row>
      <xdr:rowOff>52941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92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37718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01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16837</xdr:rowOff>
    </xdr:from>
    <xdr:to>
      <xdr:col>64</xdr:col>
      <xdr:colOff>152400</xdr:colOff>
      <xdr:row>64</xdr:row>
      <xdr:rowOff>118437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98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103214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0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年度決算における実質公債費比率は、対前年度から１．２ポイント悪化し、１０．１％となった。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要因としては、過去に発行した公有林債や過疎対策事業債の償還が終了していく一方で、近年発行した大型公共施設の地方債の元金償還が始まったためである。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今後は、類似団体平均を目標に、新発債の抑制など地方債現在高総枠管理に努めていく。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43</xdr:row>
      <xdr:rowOff>22860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29869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42</xdr:row>
      <xdr:rowOff>97790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19412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164677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1458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140546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1458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143510</xdr:rowOff>
    </xdr:from>
    <xdr:to>
      <xdr:col>81</xdr:col>
      <xdr:colOff>95250</xdr:colOff>
      <xdr:row>43</xdr:row>
      <xdr:rowOff>73660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115587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46990</xdr:rowOff>
    </xdr:from>
    <xdr:to>
      <xdr:col>77</xdr:col>
      <xdr:colOff>95250</xdr:colOff>
      <xdr:row>42</xdr:row>
      <xdr:rowOff>148590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28804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年度決算以降、比率は出ていない。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要因としては、過去に発行した高有隣債や過疎対策事業費債の償還が進んでいることなどによる地方債現在高の減少や控除財源としての財政調整基金等基金の増によるものである。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今後も地方債発行額の総枠管理に努め、将来負担の軽減を図っていく。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
970
252.92
3,751,835
3,515,413
203,734
1,434,120
3,480,282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ポイント減少したが、職員の高年齢化により、類似団体と比較して同水準にある。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新規採用の抑制、機構改革等による職員数の減などの取り組みを通じて、人件費の削減に努める。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88138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677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38</xdr:row>
      <xdr:rowOff>12700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317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278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17272</xdr:rowOff>
    </xdr:from>
    <xdr:to>
      <xdr:col>11</xdr:col>
      <xdr:colOff>9525</xdr:colOff>
      <xdr:row>38</xdr:row>
      <xdr:rowOff>49276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323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137922</xdr:rowOff>
    </xdr:from>
    <xdr:to>
      <xdr:col>11</xdr:col>
      <xdr:colOff>60325</xdr:colOff>
      <xdr:row>38</xdr:row>
      <xdr:rowOff>68072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52849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169926</xdr:rowOff>
    </xdr:from>
    <xdr:to>
      <xdr:col>6</xdr:col>
      <xdr:colOff>171450</xdr:colOff>
      <xdr:row>38</xdr:row>
      <xdr:rowOff>100076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84853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前年度比７．５ポイント増加し２１．６％となった。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これは、再建計画に基づき代替地等に整備した公共施設など、保有する施設が多いためである。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今後は、施設管理の民間委託や指定管理制度の導入を進め、削減を図っていく。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28702</xdr:rowOff>
    </xdr:from>
    <xdr:to>
      <xdr:col>82</xdr:col>
      <xdr:colOff>107950</xdr:colOff>
      <xdr:row>19</xdr:row>
      <xdr:rowOff>28702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43352"/>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28702</xdr:rowOff>
    </xdr:from>
    <xdr:to>
      <xdr:col>78</xdr:col>
      <xdr:colOff>69850</xdr:colOff>
      <xdr:row>17</xdr:row>
      <xdr:rowOff>161290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4335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90424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759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90424</xdr:rowOff>
    </xdr:from>
    <xdr:to>
      <xdr:col>69</xdr:col>
      <xdr:colOff>92075</xdr:colOff>
      <xdr:row>18</xdr:row>
      <xdr:rowOff>94996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1765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149352</xdr:rowOff>
    </xdr:from>
    <xdr:to>
      <xdr:col>82</xdr:col>
      <xdr:colOff>158750</xdr:colOff>
      <xdr:row>19</xdr:row>
      <xdr:rowOff>79502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121429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149352</xdr:rowOff>
    </xdr:from>
    <xdr:to>
      <xdr:col>78</xdr:col>
      <xdr:colOff>120650</xdr:colOff>
      <xdr:row>17</xdr:row>
      <xdr:rowOff>79502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64279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97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39624</xdr:rowOff>
    </xdr:from>
    <xdr:to>
      <xdr:col>69</xdr:col>
      <xdr:colOff>142875</xdr:colOff>
      <xdr:row>18</xdr:row>
      <xdr:rowOff>141224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126001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44196</xdr:rowOff>
    </xdr:from>
    <xdr:to>
      <xdr:col>65</xdr:col>
      <xdr:colOff>53975</xdr:colOff>
      <xdr:row>18</xdr:row>
      <xdr:rowOff>145796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130573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ポイントの減により１．４％となった。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高齢化等を受けた人口構造の変化により、扶助費の増大が全国共通の喫緊の課題となる中、本村では、高齢化が進んでいるものの、年少人口や老齢人口も少ないため、類似団体平均よりも低水準で推移しており、今後もこの状況が続くと見られ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45357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546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45357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78015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710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54</xdr:row>
      <xdr:rowOff>78015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1567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類似団体と比較して低水準で推移している。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これは、主要な経費が類似団体平均と比較して。高水準であるためと考える。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138430</xdr:rowOff>
    </xdr:from>
    <xdr:to>
      <xdr:col>82</xdr:col>
      <xdr:colOff>107950</xdr:colOff>
      <xdr:row>55</xdr:row>
      <xdr:rowOff>149860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39673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149860</xdr:rowOff>
    </xdr:from>
    <xdr:to>
      <xdr:col>78</xdr:col>
      <xdr:colOff>69850</xdr:colOff>
      <xdr:row>56</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5796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144145</xdr:rowOff>
    </xdr:from>
    <xdr:to>
      <xdr:col>73</xdr:col>
      <xdr:colOff>180975</xdr:colOff>
      <xdr:row>56</xdr:row>
      <xdr:rowOff>1270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5738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55</xdr:row>
      <xdr:rowOff>144145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5681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87630</xdr:rowOff>
    </xdr:from>
    <xdr:to>
      <xdr:col>82</xdr:col>
      <xdr:colOff>158750</xdr:colOff>
      <xdr:row>55</xdr:row>
      <xdr:rowOff>17780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34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167657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25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99060</xdr:rowOff>
    </xdr:from>
    <xdr:to>
      <xdr:col>78</xdr:col>
      <xdr:colOff>120650</xdr:colOff>
      <xdr:row>56</xdr:row>
      <xdr:rowOff>29210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39387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97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121920</xdr:rowOff>
    </xdr:from>
    <xdr:to>
      <xdr:col>74</xdr:col>
      <xdr:colOff>31750</xdr:colOff>
      <xdr:row>56</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62247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2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93345</xdr:rowOff>
    </xdr:from>
    <xdr:to>
      <xdr:col>69</xdr:col>
      <xdr:colOff>142875</xdr:colOff>
      <xdr:row>56</xdr:row>
      <xdr:rowOff>23495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33672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29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前年度比１．８ポイント改善し１２．３％となった。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これは、村の再建計画事業を進めるためｊに実施してきた各種団体等への補助金制度の見直しや廃止縮小を計画的に実施してきた効果である。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37</xdr:row>
      <xdr:rowOff>28702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9005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46990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106426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3906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38</xdr:row>
      <xdr:rowOff>3556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4500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124206</xdr:rowOff>
    </xdr:from>
    <xdr:to>
      <xdr:col>65</xdr:col>
      <xdr:colOff>53975</xdr:colOff>
      <xdr:row>38</xdr:row>
      <xdr:rowOff>54356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39133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前年度比２．３ポイント増の２４．１％となった。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これは、再建計画に基づく大型公共事業の元金償還が始まったことによるものである。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今後、償還ピークを迎え、比率は上昇する見込みであるため、新規発行の抑制などに努める。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34008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138430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63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8889</xdr:rowOff>
    </xdr:from>
    <xdr:to>
      <xdr:col>15</xdr:col>
      <xdr:colOff>98425</xdr:colOff>
      <xdr:row>77</xdr:row>
      <xdr:rowOff>62230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2105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8889</xdr:rowOff>
    </xdr:from>
    <xdr:to>
      <xdr:col>11</xdr:col>
      <xdr:colOff>9525</xdr:colOff>
      <xdr:row>77</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210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3811</xdr:rowOff>
    </xdr:from>
    <xdr:to>
      <xdr:col>24</xdr:col>
      <xdr:colOff>76200</xdr:colOff>
      <xdr:row>78</xdr:row>
      <xdr:rowOff>105411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147338</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129539</xdr:rowOff>
    </xdr:from>
    <xdr:to>
      <xdr:col>11</xdr:col>
      <xdr:colOff>60325</xdr:colOff>
      <xdr:row>77</xdr:row>
      <xdr:rowOff>59689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前年度比０．８ポイント悪化し、６１．５％となった。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これは、人件費や補助費、扶助費が減少した一方で、公債費が増加しており、公債費の占める割合が増えたものの、全体的に増加したものである。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96520</xdr:rowOff>
    </xdr:from>
    <xdr:to>
      <xdr:col>82</xdr:col>
      <xdr:colOff>107950</xdr:colOff>
      <xdr:row>77</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2981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96520</xdr:rowOff>
    </xdr:from>
    <xdr:to>
      <xdr:col>78</xdr:col>
      <xdr:colOff>69850</xdr:colOff>
      <xdr:row>78</xdr:row>
      <xdr:rowOff>138430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29817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138430</xdr:rowOff>
    </xdr:from>
    <xdr:to>
      <xdr:col>73</xdr:col>
      <xdr:colOff>180975</xdr:colOff>
      <xdr:row>79</xdr:row>
      <xdr:rowOff>100330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51153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100330</xdr:rowOff>
    </xdr:from>
    <xdr:to>
      <xdr:col>69</xdr:col>
      <xdr:colOff>92075</xdr:colOff>
      <xdr:row>79</xdr:row>
      <xdr:rowOff>142239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6448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92727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45720</xdr:rowOff>
    </xdr:from>
    <xdr:to>
      <xdr:col>78</xdr:col>
      <xdr:colOff>120650</xdr:colOff>
      <xdr:row>77</xdr:row>
      <xdr:rowOff>147320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157497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87630</xdr:rowOff>
    </xdr:from>
    <xdr:to>
      <xdr:col>74</xdr:col>
      <xdr:colOff>31750</xdr:colOff>
      <xdr:row>79</xdr:row>
      <xdr:rowOff>17780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49530</xdr:rowOff>
    </xdr:from>
    <xdr:to>
      <xdr:col>69</xdr:col>
      <xdr:colOff>142875</xdr:colOff>
      <xdr:row>79</xdr:row>
      <xdr:rowOff>151130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135907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91439</xdr:rowOff>
    </xdr:from>
    <xdr:to>
      <xdr:col>65</xdr:col>
      <xdr:colOff>53975</xdr:colOff>
      <xdr:row>80</xdr:row>
      <xdr:rowOff>21589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6366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38745</xdr:rowOff>
    </xdr:from>
    <xdr:to>
      <xdr:col>29</xdr:col>
      <xdr:colOff>127000</xdr:colOff>
      <xdr:row>16</xdr:row>
      <xdr:rowOff>79482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29570"/>
          <a:ext cx="647700" cy="40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41964</xdr:rowOff>
    </xdr:from>
    <xdr:to>
      <xdr:col>26</xdr:col>
      <xdr:colOff>50800</xdr:colOff>
      <xdr:row>16</xdr:row>
      <xdr:rowOff>79482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832789"/>
          <a:ext cx="698500" cy="37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41964</xdr:rowOff>
    </xdr:from>
    <xdr:to>
      <xdr:col>22</xdr:col>
      <xdr:colOff>114300</xdr:colOff>
      <xdr:row>16</xdr:row>
      <xdr:rowOff>122202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32789"/>
          <a:ext cx="698500" cy="80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122202</xdr:rowOff>
    </xdr:from>
    <xdr:to>
      <xdr:col>18</xdr:col>
      <xdr:colOff>177800</xdr:colOff>
      <xdr:row>16</xdr:row>
      <xdr:rowOff>140625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13027"/>
          <a:ext cx="698500" cy="18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159395</xdr:rowOff>
    </xdr:from>
    <xdr:to>
      <xdr:col>29</xdr:col>
      <xdr:colOff>177800</xdr:colOff>
      <xdr:row>16</xdr:row>
      <xdr:rowOff>89545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78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4472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28682</xdr:rowOff>
    </xdr:from>
    <xdr:to>
      <xdr:col>26</xdr:col>
      <xdr:colOff>101600</xdr:colOff>
      <xdr:row>16</xdr:row>
      <xdr:rowOff>130282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19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140459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88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162614</xdr:rowOff>
    </xdr:from>
    <xdr:to>
      <xdr:col>22</xdr:col>
      <xdr:colOff>165100</xdr:colOff>
      <xdr:row>16</xdr:row>
      <xdr:rowOff>92764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81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102941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71402</xdr:rowOff>
    </xdr:from>
    <xdr:to>
      <xdr:col>19</xdr:col>
      <xdr:colOff>38100</xdr:colOff>
      <xdr:row>17</xdr:row>
      <xdr:rowOff>1552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62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11729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3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89825</xdr:rowOff>
    </xdr:from>
    <xdr:to>
      <xdr:col>15</xdr:col>
      <xdr:colOff>101600</xdr:colOff>
      <xdr:row>17</xdr:row>
      <xdr:rowOff>19975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80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30152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245337</xdr:rowOff>
    </xdr:from>
    <xdr:to>
      <xdr:col>29</xdr:col>
      <xdr:colOff>127000</xdr:colOff>
      <xdr:row>35</xdr:row>
      <xdr:rowOff>253667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855687"/>
          <a:ext cx="647700" cy="8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245337</xdr:rowOff>
    </xdr:from>
    <xdr:to>
      <xdr:col>26</xdr:col>
      <xdr:colOff>50800</xdr:colOff>
      <xdr:row>36</xdr:row>
      <xdr:rowOff>85144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55687"/>
          <a:ext cx="698500" cy="182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85144</xdr:rowOff>
    </xdr:from>
    <xdr:to>
      <xdr:col>22</xdr:col>
      <xdr:colOff>114300</xdr:colOff>
      <xdr:row>37</xdr:row>
      <xdr:rowOff>13249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038394"/>
          <a:ext cx="698500" cy="99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13249</xdr:rowOff>
    </xdr:from>
    <xdr:to>
      <xdr:col>18</xdr:col>
      <xdr:colOff>177800</xdr:colOff>
      <xdr:row>37</xdr:row>
      <xdr:rowOff>19942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137949"/>
          <a:ext cx="698500" cy="6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202867</xdr:rowOff>
    </xdr:from>
    <xdr:to>
      <xdr:col>29</xdr:col>
      <xdr:colOff>177800</xdr:colOff>
      <xdr:row>35</xdr:row>
      <xdr:rowOff>304467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1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47944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5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194537</xdr:rowOff>
    </xdr:from>
    <xdr:to>
      <xdr:col>26</xdr:col>
      <xdr:colOff>101600</xdr:colOff>
      <xdr:row>35</xdr:row>
      <xdr:rowOff>296137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04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306314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73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34344</xdr:rowOff>
    </xdr:from>
    <xdr:to>
      <xdr:col>22</xdr:col>
      <xdr:colOff>165100</xdr:colOff>
      <xdr:row>36</xdr:row>
      <xdr:rowOff>135944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87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146121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75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133899</xdr:rowOff>
    </xdr:from>
    <xdr:to>
      <xdr:col>19</xdr:col>
      <xdr:colOff>38100</xdr:colOff>
      <xdr:row>37</xdr:row>
      <xdr:rowOff>64049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087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245676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5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140592</xdr:rowOff>
    </xdr:from>
    <xdr:to>
      <xdr:col>15</xdr:col>
      <xdr:colOff>101600</xdr:colOff>
      <xdr:row>37</xdr:row>
      <xdr:rowOff>70742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093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252369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6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
970
252.92
3,751,835
3,515,413
203,734
1,434,120
3,480,282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131722</xdr:rowOff>
    </xdr:from>
    <xdr:to>
      <xdr:col>24</xdr:col>
      <xdr:colOff>63500</xdr:colOff>
      <xdr:row>34</xdr:row>
      <xdr:rowOff>153243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961022"/>
          <a:ext cx="8382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153243</xdr:rowOff>
    </xdr:from>
    <xdr:to>
      <xdr:col>19</xdr:col>
      <xdr:colOff>177800</xdr:colOff>
      <xdr:row>34</xdr:row>
      <xdr:rowOff>164776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5982543"/>
          <a:ext cx="889000" cy="1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164776</xdr:rowOff>
    </xdr:from>
    <xdr:to>
      <xdr:col>15</xdr:col>
      <xdr:colOff>50800</xdr:colOff>
      <xdr:row>35</xdr:row>
      <xdr:rowOff>48851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5994076"/>
          <a:ext cx="889000" cy="5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48851</xdr:rowOff>
    </xdr:from>
    <xdr:to>
      <xdr:col>10</xdr:col>
      <xdr:colOff>114300</xdr:colOff>
      <xdr:row>35</xdr:row>
      <xdr:rowOff>62542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049601"/>
          <a:ext cx="889000" cy="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80922</xdr:rowOff>
    </xdr:from>
    <xdr:to>
      <xdr:col>24</xdr:col>
      <xdr:colOff>114300</xdr:colOff>
      <xdr:row>35</xdr:row>
      <xdr:rowOff>11072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91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103799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6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102443</xdr:rowOff>
    </xdr:from>
    <xdr:to>
      <xdr:col>20</xdr:col>
      <xdr:colOff>38100</xdr:colOff>
      <xdr:row>35</xdr:row>
      <xdr:rowOff>32593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9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49120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70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113976</xdr:rowOff>
    </xdr:from>
    <xdr:to>
      <xdr:col>15</xdr:col>
      <xdr:colOff>101600</xdr:colOff>
      <xdr:row>35</xdr:row>
      <xdr:rowOff>44126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94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60653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71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169501</xdr:rowOff>
    </xdr:from>
    <xdr:to>
      <xdr:col>10</xdr:col>
      <xdr:colOff>165100</xdr:colOff>
      <xdr:row>35</xdr:row>
      <xdr:rowOff>99651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9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116178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77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11742</xdr:rowOff>
    </xdr:from>
    <xdr:to>
      <xdr:col>6</xdr:col>
      <xdr:colOff>38100</xdr:colOff>
      <xdr:row>35</xdr:row>
      <xdr:rowOff>113342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0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129869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787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84263</xdr:rowOff>
    </xdr:from>
    <xdr:to>
      <xdr:col>24</xdr:col>
      <xdr:colOff>63500</xdr:colOff>
      <xdr:row>55</xdr:row>
      <xdr:rowOff>158131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14013"/>
          <a:ext cx="838200" cy="7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158131</xdr:rowOff>
    </xdr:from>
    <xdr:to>
      <xdr:col>19</xdr:col>
      <xdr:colOff>177800</xdr:colOff>
      <xdr:row>56</xdr:row>
      <xdr:rowOff>130691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87881"/>
          <a:ext cx="889000" cy="14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171090</xdr:rowOff>
    </xdr:from>
    <xdr:to>
      <xdr:col>15</xdr:col>
      <xdr:colOff>50800</xdr:colOff>
      <xdr:row>56</xdr:row>
      <xdr:rowOff>130691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600840"/>
          <a:ext cx="889000" cy="1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171090</xdr:rowOff>
    </xdr:from>
    <xdr:to>
      <xdr:col>10</xdr:col>
      <xdr:colOff>114300</xdr:colOff>
      <xdr:row>56</xdr:row>
      <xdr:rowOff>71334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00840"/>
          <a:ext cx="889000" cy="7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33463</xdr:rowOff>
    </xdr:from>
    <xdr:to>
      <xdr:col>24</xdr:col>
      <xdr:colOff>114300</xdr:colOff>
      <xdr:row>55</xdr:row>
      <xdr:rowOff>135063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6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56340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1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107331</xdr:rowOff>
    </xdr:from>
    <xdr:to>
      <xdr:col>20</xdr:col>
      <xdr:colOff>38100</xdr:colOff>
      <xdr:row>56</xdr:row>
      <xdr:rowOff>37481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3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54008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31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79891</xdr:rowOff>
    </xdr:from>
    <xdr:to>
      <xdr:col>15</xdr:col>
      <xdr:colOff>101600</xdr:colOff>
      <xdr:row>57</xdr:row>
      <xdr:rowOff>10041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8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26568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5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120290</xdr:rowOff>
    </xdr:from>
    <xdr:to>
      <xdr:col>10</xdr:col>
      <xdr:colOff>165100</xdr:colOff>
      <xdr:row>56</xdr:row>
      <xdr:rowOff>50440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5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66967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2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20534</xdr:rowOff>
    </xdr:from>
    <xdr:to>
      <xdr:col>6</xdr:col>
      <xdr:colOff>38100</xdr:colOff>
      <xdr:row>56</xdr:row>
      <xdr:rowOff>122134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138661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39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10947</xdr:rowOff>
    </xdr:from>
    <xdr:to>
      <xdr:col>24</xdr:col>
      <xdr:colOff>63500</xdr:colOff>
      <xdr:row>76</xdr:row>
      <xdr:rowOff>65873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2869697"/>
          <a:ext cx="838200" cy="22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2883</xdr:rowOff>
    </xdr:from>
    <xdr:to>
      <xdr:col>19</xdr:col>
      <xdr:colOff>177800</xdr:colOff>
      <xdr:row>75</xdr:row>
      <xdr:rowOff>10947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2861633"/>
          <a:ext cx="889000" cy="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2883</xdr:rowOff>
    </xdr:from>
    <xdr:to>
      <xdr:col>15</xdr:col>
      <xdr:colOff>50800</xdr:colOff>
      <xdr:row>75</xdr:row>
      <xdr:rowOff>44242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861633"/>
          <a:ext cx="889000" cy="4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44242</xdr:rowOff>
    </xdr:from>
    <xdr:to>
      <xdr:col>10</xdr:col>
      <xdr:colOff>114300</xdr:colOff>
      <xdr:row>75</xdr:row>
      <xdr:rowOff>85224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2902992"/>
          <a:ext cx="889000" cy="4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15073</xdr:rowOff>
    </xdr:from>
    <xdr:to>
      <xdr:col>24</xdr:col>
      <xdr:colOff>114300</xdr:colOff>
      <xdr:row>76</xdr:row>
      <xdr:rowOff>116673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4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37950</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89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131597</xdr:rowOff>
    </xdr:from>
    <xdr:to>
      <xdr:col>20</xdr:col>
      <xdr:colOff>38100</xdr:colOff>
      <xdr:row>75</xdr:row>
      <xdr:rowOff>61747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81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78274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5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123533</xdr:rowOff>
    </xdr:from>
    <xdr:to>
      <xdr:col>15</xdr:col>
      <xdr:colOff>101600</xdr:colOff>
      <xdr:row>75</xdr:row>
      <xdr:rowOff>53683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8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70210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58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164892</xdr:rowOff>
    </xdr:from>
    <xdr:to>
      <xdr:col>10</xdr:col>
      <xdr:colOff>165100</xdr:colOff>
      <xdr:row>75</xdr:row>
      <xdr:rowOff>95042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85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111569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62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34424</xdr:rowOff>
    </xdr:from>
    <xdr:to>
      <xdr:col>6</xdr:col>
      <xdr:colOff>38100</xdr:colOff>
      <xdr:row>75</xdr:row>
      <xdr:rowOff>136024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89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152551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66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133894</xdr:rowOff>
    </xdr:from>
    <xdr:to>
      <xdr:col>24</xdr:col>
      <xdr:colOff>63500</xdr:colOff>
      <xdr:row>96</xdr:row>
      <xdr:rowOff>68934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21644"/>
          <a:ext cx="838200" cy="10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133894</xdr:rowOff>
    </xdr:from>
    <xdr:to>
      <xdr:col>19</xdr:col>
      <xdr:colOff>177800</xdr:colOff>
      <xdr:row>96</xdr:row>
      <xdr:rowOff>46729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21644"/>
          <a:ext cx="889000" cy="8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46729</xdr:rowOff>
    </xdr:from>
    <xdr:to>
      <xdr:col>15</xdr:col>
      <xdr:colOff>50800</xdr:colOff>
      <xdr:row>96</xdr:row>
      <xdr:rowOff>53640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05929"/>
          <a:ext cx="8890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53640</xdr:rowOff>
    </xdr:from>
    <xdr:to>
      <xdr:col>10</xdr:col>
      <xdr:colOff>114300</xdr:colOff>
      <xdr:row>96</xdr:row>
      <xdr:rowOff>96882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12840"/>
          <a:ext cx="889000" cy="4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18134</xdr:rowOff>
    </xdr:from>
    <xdr:to>
      <xdr:col>24</xdr:col>
      <xdr:colOff>114300</xdr:colOff>
      <xdr:row>96</xdr:row>
      <xdr:rowOff>119734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7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168011</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5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83094</xdr:rowOff>
    </xdr:from>
    <xdr:to>
      <xdr:col>20</xdr:col>
      <xdr:colOff>38100</xdr:colOff>
      <xdr:row>96</xdr:row>
      <xdr:rowOff>13244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7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4371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6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167379</xdr:rowOff>
    </xdr:from>
    <xdr:to>
      <xdr:col>15</xdr:col>
      <xdr:colOff>101600</xdr:colOff>
      <xdr:row>96</xdr:row>
      <xdr:rowOff>97529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5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88656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4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2840</xdr:rowOff>
    </xdr:from>
    <xdr:to>
      <xdr:col>10</xdr:col>
      <xdr:colOff>165100</xdr:colOff>
      <xdr:row>96</xdr:row>
      <xdr:rowOff>104440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95567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5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46082</xdr:rowOff>
    </xdr:from>
    <xdr:to>
      <xdr:col>6</xdr:col>
      <xdr:colOff>38100</xdr:colOff>
      <xdr:row>96</xdr:row>
      <xdr:rowOff>147682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0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138809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51975</xdr:rowOff>
    </xdr:from>
    <xdr:to>
      <xdr:col>55</xdr:col>
      <xdr:colOff>0</xdr:colOff>
      <xdr:row>34</xdr:row>
      <xdr:rowOff>137334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881275"/>
          <a:ext cx="8382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61361</xdr:rowOff>
    </xdr:from>
    <xdr:to>
      <xdr:col>50</xdr:col>
      <xdr:colOff>114300</xdr:colOff>
      <xdr:row>34</xdr:row>
      <xdr:rowOff>137334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719211"/>
          <a:ext cx="889000" cy="24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61361</xdr:rowOff>
    </xdr:from>
    <xdr:to>
      <xdr:col>45</xdr:col>
      <xdr:colOff>177800</xdr:colOff>
      <xdr:row>35</xdr:row>
      <xdr:rowOff>140033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719211"/>
          <a:ext cx="889000" cy="42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73029</xdr:rowOff>
    </xdr:from>
    <xdr:to>
      <xdr:col>41</xdr:col>
      <xdr:colOff>50800</xdr:colOff>
      <xdr:row>35</xdr:row>
      <xdr:rowOff>140033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073779"/>
          <a:ext cx="889000" cy="6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1175</xdr:rowOff>
    </xdr:from>
    <xdr:to>
      <xdr:col>55</xdr:col>
      <xdr:colOff>50800</xdr:colOff>
      <xdr:row>34</xdr:row>
      <xdr:rowOff>102775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83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24052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68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86534</xdr:rowOff>
    </xdr:from>
    <xdr:to>
      <xdr:col>50</xdr:col>
      <xdr:colOff>165100</xdr:colOff>
      <xdr:row>35</xdr:row>
      <xdr:rowOff>16684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91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33211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9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10561</xdr:rowOff>
    </xdr:from>
    <xdr:to>
      <xdr:col>46</xdr:col>
      <xdr:colOff>38100</xdr:colOff>
      <xdr:row>33</xdr:row>
      <xdr:rowOff>112161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66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128688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44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89233</xdr:rowOff>
    </xdr:from>
    <xdr:to>
      <xdr:col>41</xdr:col>
      <xdr:colOff>101600</xdr:colOff>
      <xdr:row>36</xdr:row>
      <xdr:rowOff>19383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08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35910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86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22229</xdr:rowOff>
    </xdr:from>
    <xdr:to>
      <xdr:col>36</xdr:col>
      <xdr:colOff>165100</xdr:colOff>
      <xdr:row>35</xdr:row>
      <xdr:rowOff>123829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0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140356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798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8452</xdr:rowOff>
    </xdr:from>
    <xdr:to>
      <xdr:col>55</xdr:col>
      <xdr:colOff>0</xdr:colOff>
      <xdr:row>56</xdr:row>
      <xdr:rowOff>82986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609652"/>
          <a:ext cx="838200" cy="7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139036</xdr:rowOff>
    </xdr:from>
    <xdr:to>
      <xdr:col>50</xdr:col>
      <xdr:colOff>114300</xdr:colOff>
      <xdr:row>56</xdr:row>
      <xdr:rowOff>82986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568786"/>
          <a:ext cx="889000" cy="11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131869</xdr:rowOff>
    </xdr:from>
    <xdr:to>
      <xdr:col>45</xdr:col>
      <xdr:colOff>177800</xdr:colOff>
      <xdr:row>55</xdr:row>
      <xdr:rowOff>139036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561619"/>
          <a:ext cx="889000" cy="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144566</xdr:rowOff>
    </xdr:from>
    <xdr:to>
      <xdr:col>41</xdr:col>
      <xdr:colOff>50800</xdr:colOff>
      <xdr:row>55</xdr:row>
      <xdr:rowOff>131869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402866"/>
          <a:ext cx="889000" cy="15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129102</xdr:rowOff>
    </xdr:from>
    <xdr:to>
      <xdr:col>55</xdr:col>
      <xdr:colOff>50800</xdr:colOff>
      <xdr:row>56</xdr:row>
      <xdr:rowOff>59252</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5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151979</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41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32186</xdr:rowOff>
    </xdr:from>
    <xdr:to>
      <xdr:col>50</xdr:col>
      <xdr:colOff>165100</xdr:colOff>
      <xdr:row>56</xdr:row>
      <xdr:rowOff>133786</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6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150313</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4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88236</xdr:rowOff>
    </xdr:from>
    <xdr:to>
      <xdr:col>46</xdr:col>
      <xdr:colOff>38100</xdr:colOff>
      <xdr:row>56</xdr:row>
      <xdr:rowOff>18386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5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34913</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29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81069</xdr:rowOff>
    </xdr:from>
    <xdr:to>
      <xdr:col>41</xdr:col>
      <xdr:colOff>101600</xdr:colOff>
      <xdr:row>56</xdr:row>
      <xdr:rowOff>11219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5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27746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28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93766</xdr:rowOff>
    </xdr:from>
    <xdr:to>
      <xdr:col>36</xdr:col>
      <xdr:colOff>165100</xdr:colOff>
      <xdr:row>55</xdr:row>
      <xdr:rowOff>23916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3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40443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1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5224</xdr:rowOff>
    </xdr:from>
    <xdr:to>
      <xdr:col>55</xdr:col>
      <xdr:colOff>0</xdr:colOff>
      <xdr:row>78</xdr:row>
      <xdr:rowOff>14943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78324"/>
          <a:ext cx="838200" cy="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123010</xdr:rowOff>
    </xdr:from>
    <xdr:to>
      <xdr:col>50</xdr:col>
      <xdr:colOff>114300</xdr:colOff>
      <xdr:row>78</xdr:row>
      <xdr:rowOff>14943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153210"/>
          <a:ext cx="889000" cy="23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123010</xdr:rowOff>
    </xdr:from>
    <xdr:to>
      <xdr:col>45</xdr:col>
      <xdr:colOff>177800</xdr:colOff>
      <xdr:row>77</xdr:row>
      <xdr:rowOff>13097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153210"/>
          <a:ext cx="889000" cy="6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31525</xdr:rowOff>
    </xdr:from>
    <xdr:to>
      <xdr:col>41</xdr:col>
      <xdr:colOff>50800</xdr:colOff>
      <xdr:row>77</xdr:row>
      <xdr:rowOff>13097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061725"/>
          <a:ext cx="889000" cy="15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125874</xdr:rowOff>
    </xdr:from>
    <xdr:to>
      <xdr:col>55</xdr:col>
      <xdr:colOff>50800</xdr:colOff>
      <xdr:row>78</xdr:row>
      <xdr:rowOff>56024</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2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135593</xdr:rowOff>
    </xdr:from>
    <xdr:to>
      <xdr:col>50</xdr:col>
      <xdr:colOff>165100</xdr:colOff>
      <xdr:row>78</xdr:row>
      <xdr:rowOff>65743</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3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56870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2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72210</xdr:rowOff>
    </xdr:from>
    <xdr:to>
      <xdr:col>46</xdr:col>
      <xdr:colOff>38100</xdr:colOff>
      <xdr:row>77</xdr:row>
      <xdr:rowOff>2360</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10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18886</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287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133747</xdr:rowOff>
    </xdr:from>
    <xdr:to>
      <xdr:col>41</xdr:col>
      <xdr:colOff>101600</xdr:colOff>
      <xdr:row>77</xdr:row>
      <xdr:rowOff>63897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16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80423</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293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152175</xdr:rowOff>
    </xdr:from>
    <xdr:to>
      <xdr:col>36</xdr:col>
      <xdr:colOff>165100</xdr:colOff>
      <xdr:row>76</xdr:row>
      <xdr:rowOff>82325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01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98853</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672795" y="1278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130732</xdr:rowOff>
    </xdr:from>
    <xdr:to>
      <xdr:col>55</xdr:col>
      <xdr:colOff>0</xdr:colOff>
      <xdr:row>93</xdr:row>
      <xdr:rowOff>168618</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5904132"/>
          <a:ext cx="838200" cy="20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168618</xdr:rowOff>
    </xdr:from>
    <xdr:to>
      <xdr:col>50</xdr:col>
      <xdr:colOff>114300</xdr:colOff>
      <xdr:row>96</xdr:row>
      <xdr:rowOff>71698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113468"/>
          <a:ext cx="889000" cy="41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3990</xdr:rowOff>
    </xdr:from>
    <xdr:to>
      <xdr:col>45</xdr:col>
      <xdr:colOff>177800</xdr:colOff>
      <xdr:row>96</xdr:row>
      <xdr:rowOff>71698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291740"/>
          <a:ext cx="889000" cy="23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153623</xdr:rowOff>
    </xdr:from>
    <xdr:to>
      <xdr:col>41</xdr:col>
      <xdr:colOff>50800</xdr:colOff>
      <xdr:row>95</xdr:row>
      <xdr:rowOff>3990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269923"/>
          <a:ext cx="889000" cy="2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79932</xdr:rowOff>
    </xdr:from>
    <xdr:to>
      <xdr:col>55</xdr:col>
      <xdr:colOff>50800</xdr:colOff>
      <xdr:row>93</xdr:row>
      <xdr:rowOff>10082</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585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102809</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570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117818</xdr:rowOff>
    </xdr:from>
    <xdr:to>
      <xdr:col>50</xdr:col>
      <xdr:colOff>165100</xdr:colOff>
      <xdr:row>94</xdr:row>
      <xdr:rowOff>47968</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06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64495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583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20898</xdr:rowOff>
    </xdr:from>
    <xdr:to>
      <xdr:col>46</xdr:col>
      <xdr:colOff>38100</xdr:colOff>
      <xdr:row>96</xdr:row>
      <xdr:rowOff>122498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4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139025</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25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124640</xdr:rowOff>
    </xdr:from>
    <xdr:to>
      <xdr:col>41</xdr:col>
      <xdr:colOff>101600</xdr:colOff>
      <xdr:row>95</xdr:row>
      <xdr:rowOff>54790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24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71317</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01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102823</xdr:rowOff>
    </xdr:from>
    <xdr:to>
      <xdr:col>36</xdr:col>
      <xdr:colOff>165100</xdr:colOff>
      <xdr:row>95</xdr:row>
      <xdr:rowOff>32973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21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49500</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599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75210</xdr:rowOff>
    </xdr:from>
    <xdr:to>
      <xdr:col>85</xdr:col>
      <xdr:colOff>127000</xdr:colOff>
      <xdr:row>35</xdr:row>
      <xdr:rowOff>53142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5218710"/>
          <a:ext cx="838200" cy="83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93484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60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102078</xdr:rowOff>
    </xdr:from>
    <xdr:to>
      <xdr:col>81</xdr:col>
      <xdr:colOff>50800</xdr:colOff>
      <xdr:row>35</xdr:row>
      <xdr:rowOff>53142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5931378"/>
          <a:ext cx="889000" cy="1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102078</xdr:rowOff>
    </xdr:from>
    <xdr:to>
      <xdr:col>76</xdr:col>
      <xdr:colOff>114300</xdr:colOff>
      <xdr:row>37</xdr:row>
      <xdr:rowOff>133585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5931378"/>
          <a:ext cx="889000" cy="54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119316</xdr:rowOff>
    </xdr:from>
    <xdr:to>
      <xdr:col>71</xdr:col>
      <xdr:colOff>177800</xdr:colOff>
      <xdr:row>37</xdr:row>
      <xdr:rowOff>133585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462966"/>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24410</xdr:rowOff>
    </xdr:from>
    <xdr:to>
      <xdr:col>85</xdr:col>
      <xdr:colOff>177800</xdr:colOff>
      <xdr:row>30</xdr:row>
      <xdr:rowOff>126010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516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148887</xdr:rowOff>
    </xdr:from>
    <xdr:ext cx="599010"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512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2342</xdr:rowOff>
    </xdr:from>
    <xdr:to>
      <xdr:col>81</xdr:col>
      <xdr:colOff>101600</xdr:colOff>
      <xdr:row>35</xdr:row>
      <xdr:rowOff>103942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0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120469</xdr:rowOff>
    </xdr:from>
    <xdr:ext cx="59901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181795" y="577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51278</xdr:rowOff>
    </xdr:from>
    <xdr:to>
      <xdr:col>76</xdr:col>
      <xdr:colOff>165100</xdr:colOff>
      <xdr:row>34</xdr:row>
      <xdr:rowOff>152878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5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169405</xdr:rowOff>
    </xdr:from>
    <xdr:ext cx="59901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292795" y="5655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82785</xdr:rowOff>
    </xdr:from>
    <xdr:to>
      <xdr:col>72</xdr:col>
      <xdr:colOff>38100</xdr:colOff>
      <xdr:row>38</xdr:row>
      <xdr:rowOff>12935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2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29462</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03795" y="620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68516</xdr:rowOff>
    </xdr:from>
    <xdr:to>
      <xdr:col>67</xdr:col>
      <xdr:colOff>101600</xdr:colOff>
      <xdr:row>37</xdr:row>
      <xdr:rowOff>170117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121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15193</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14795" y="618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53093</xdr:rowOff>
    </xdr:from>
    <xdr:to>
      <xdr:col>85</xdr:col>
      <xdr:colOff>127000</xdr:colOff>
      <xdr:row>75</xdr:row>
      <xdr:rowOff>133282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911843"/>
          <a:ext cx="838200" cy="8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133282</xdr:rowOff>
    </xdr:from>
    <xdr:to>
      <xdr:col>81</xdr:col>
      <xdr:colOff>50800</xdr:colOff>
      <xdr:row>76</xdr:row>
      <xdr:rowOff>68599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992032"/>
          <a:ext cx="889000" cy="10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68599</xdr:rowOff>
    </xdr:from>
    <xdr:to>
      <xdr:col>76</xdr:col>
      <xdr:colOff>114300</xdr:colOff>
      <xdr:row>76</xdr:row>
      <xdr:rowOff>131745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098799"/>
          <a:ext cx="889000" cy="6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131745</xdr:rowOff>
    </xdr:from>
    <xdr:to>
      <xdr:col>71</xdr:col>
      <xdr:colOff>177800</xdr:colOff>
      <xdr:row>76</xdr:row>
      <xdr:rowOff>135734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161945"/>
          <a:ext cx="8890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2293</xdr:rowOff>
    </xdr:from>
    <xdr:to>
      <xdr:col>85</xdr:col>
      <xdr:colOff>177800</xdr:colOff>
      <xdr:row>75</xdr:row>
      <xdr:rowOff>103893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86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25170</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7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82482</xdr:rowOff>
    </xdr:from>
    <xdr:to>
      <xdr:col>81</xdr:col>
      <xdr:colOff>101600</xdr:colOff>
      <xdr:row>76</xdr:row>
      <xdr:rowOff>12632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94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29159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71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17799</xdr:rowOff>
    </xdr:from>
    <xdr:to>
      <xdr:col>76</xdr:col>
      <xdr:colOff>165100</xdr:colOff>
      <xdr:row>76</xdr:row>
      <xdr:rowOff>119399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4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135927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82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80945</xdr:rowOff>
    </xdr:from>
    <xdr:to>
      <xdr:col>72</xdr:col>
      <xdr:colOff>38100</xdr:colOff>
      <xdr:row>77</xdr:row>
      <xdr:rowOff>11095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1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27622</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88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84934</xdr:rowOff>
    </xdr:from>
    <xdr:to>
      <xdr:col>67</xdr:col>
      <xdr:colOff>101600</xdr:colOff>
      <xdr:row>77</xdr:row>
      <xdr:rowOff>15084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1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31611</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89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43010</xdr:rowOff>
    </xdr:from>
    <xdr:to>
      <xdr:col>85</xdr:col>
      <xdr:colOff>127000</xdr:colOff>
      <xdr:row>98</xdr:row>
      <xdr:rowOff>53127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45110"/>
          <a:ext cx="838200" cy="1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31542</xdr:rowOff>
    </xdr:from>
    <xdr:to>
      <xdr:col>81</xdr:col>
      <xdr:colOff>50800</xdr:colOff>
      <xdr:row>98</xdr:row>
      <xdr:rowOff>53127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33642"/>
          <a:ext cx="889000" cy="2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170675</xdr:rowOff>
    </xdr:from>
    <xdr:to>
      <xdr:col>76</xdr:col>
      <xdr:colOff>114300</xdr:colOff>
      <xdr:row>98</xdr:row>
      <xdr:rowOff>31542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01325"/>
          <a:ext cx="889000" cy="3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4598</xdr:rowOff>
    </xdr:from>
    <xdr:to>
      <xdr:col>71</xdr:col>
      <xdr:colOff>177800</xdr:colOff>
      <xdr:row>97</xdr:row>
      <xdr:rowOff>170675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463798"/>
          <a:ext cx="889000" cy="33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163660</xdr:rowOff>
    </xdr:from>
    <xdr:to>
      <xdr:col>85</xdr:col>
      <xdr:colOff>177800</xdr:colOff>
      <xdr:row>98</xdr:row>
      <xdr:rowOff>93810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2327</xdr:rowOff>
    </xdr:from>
    <xdr:to>
      <xdr:col>81</xdr:col>
      <xdr:colOff>101600</xdr:colOff>
      <xdr:row>98</xdr:row>
      <xdr:rowOff>103927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0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95054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9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152192</xdr:rowOff>
    </xdr:from>
    <xdr:to>
      <xdr:col>76</xdr:col>
      <xdr:colOff>165100</xdr:colOff>
      <xdr:row>98</xdr:row>
      <xdr:rowOff>82342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98869</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5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119875</xdr:rowOff>
    </xdr:from>
    <xdr:to>
      <xdr:col>72</xdr:col>
      <xdr:colOff>38100</xdr:colOff>
      <xdr:row>98</xdr:row>
      <xdr:rowOff>50025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66552</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5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125248</xdr:rowOff>
    </xdr:from>
    <xdr:to>
      <xdr:col>67</xdr:col>
      <xdr:colOff>101600</xdr:colOff>
      <xdr:row>96</xdr:row>
      <xdr:rowOff>55398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4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71925</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188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125718</xdr:rowOff>
    </xdr:from>
    <xdr:to>
      <xdr:col>116</xdr:col>
      <xdr:colOff>63500</xdr:colOff>
      <xdr:row>77</xdr:row>
      <xdr:rowOff>32426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155918"/>
          <a:ext cx="838200" cy="7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32426</xdr:rowOff>
    </xdr:from>
    <xdr:to>
      <xdr:col>111</xdr:col>
      <xdr:colOff>177800</xdr:colOff>
      <xdr:row>77</xdr:row>
      <xdr:rowOff>53129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34076"/>
          <a:ext cx="889000" cy="2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53129</xdr:rowOff>
    </xdr:from>
    <xdr:to>
      <xdr:col>107</xdr:col>
      <xdr:colOff>50800</xdr:colOff>
      <xdr:row>77</xdr:row>
      <xdr:rowOff>132766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254779"/>
          <a:ext cx="889000" cy="7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122992</xdr:rowOff>
    </xdr:from>
    <xdr:to>
      <xdr:col>102</xdr:col>
      <xdr:colOff>114300</xdr:colOff>
      <xdr:row>77</xdr:row>
      <xdr:rowOff>132766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324642"/>
          <a:ext cx="889000" cy="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74918</xdr:rowOff>
    </xdr:from>
    <xdr:to>
      <xdr:col>116</xdr:col>
      <xdr:colOff>114300</xdr:colOff>
      <xdr:row>77</xdr:row>
      <xdr:rowOff>5068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53345</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83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153076</xdr:rowOff>
    </xdr:from>
    <xdr:to>
      <xdr:col>112</xdr:col>
      <xdr:colOff>38100</xdr:colOff>
      <xdr:row>77</xdr:row>
      <xdr:rowOff>83226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74353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27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2329</xdr:rowOff>
    </xdr:from>
    <xdr:to>
      <xdr:col>107</xdr:col>
      <xdr:colOff>101600</xdr:colOff>
      <xdr:row>77</xdr:row>
      <xdr:rowOff>103929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0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95056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2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81966</xdr:rowOff>
    </xdr:from>
    <xdr:to>
      <xdr:col>102</xdr:col>
      <xdr:colOff>165100</xdr:colOff>
      <xdr:row>78</xdr:row>
      <xdr:rowOff>12116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8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3243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37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72192</xdr:rowOff>
    </xdr:from>
    <xdr:to>
      <xdr:col>98</xdr:col>
      <xdr:colOff>38100</xdr:colOff>
      <xdr:row>78</xdr:row>
      <xdr:rowOff>2342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7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164919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36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人口が９７４人（</a:t>
          </a:r>
          <a:r>
            <a:rPr kumimoji="1" lang="en-US" altLang="ja-JP" sz="1300">
              <a:latin typeface="ＭＳ Ｐゴシック" panose="020B0600070205080204" pitchFamily="50" charset="-128"/>
              <a:ea typeface="ＭＳ Ｐゴシック" panose="020B0600070205080204" pitchFamily="50" charset="-128"/>
            </a:rPr>
            <a:t>R5.1.1</a:t>
          </a:r>
          <a:r>
            <a:rPr kumimoji="1" lang="ja-JP" altLang="en-US" sz="1300">
              <a:latin typeface="ＭＳ Ｐゴシック" panose="020B0600070205080204" pitchFamily="50" charset="-128"/>
              <a:ea typeface="ＭＳ Ｐゴシック" panose="020B0600070205080204" pitchFamily="50" charset="-128"/>
            </a:rPr>
            <a:t>現在）と少ないため、ほとんどの項目で類似団体平均を上回っている。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特に、人件費、物件費、公債費、補助費等、普通建設事業費（災害復旧事業費含む）においては、類似団体平均を大きく上回っている。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年度に更新した公共施設総合管理計画における更新費用推計も活用しながら、選択と集中の視点を持って事業の取捨選択を行い、事業量の管理を進めていく。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なお、当該指標を用いた団体間比較は実用性に乏しく、例えば、人口・面積が類似している団体を全国に求め、比較等を行った方がより効果的な分析が可能と考える。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
970
252.92
3,751,835
3,515,413
203,734
1,434,120
3,480,282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26714</xdr:rowOff>
    </xdr:from>
    <xdr:to>
      <xdr:col>24</xdr:col>
      <xdr:colOff>63500</xdr:colOff>
      <xdr:row>33</xdr:row>
      <xdr:rowOff>158655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5684564"/>
          <a:ext cx="838200" cy="13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158655</xdr:rowOff>
    </xdr:from>
    <xdr:to>
      <xdr:col>19</xdr:col>
      <xdr:colOff>177800</xdr:colOff>
      <xdr:row>33</xdr:row>
      <xdr:rowOff>166122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5816505"/>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166122</xdr:rowOff>
    </xdr:from>
    <xdr:to>
      <xdr:col>15</xdr:col>
      <xdr:colOff>50800</xdr:colOff>
      <xdr:row>34</xdr:row>
      <xdr:rowOff>28486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5823972"/>
          <a:ext cx="889000" cy="3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67805</xdr:rowOff>
    </xdr:from>
    <xdr:to>
      <xdr:col>10</xdr:col>
      <xdr:colOff>114300</xdr:colOff>
      <xdr:row>34</xdr:row>
      <xdr:rowOff>28486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5725655"/>
          <a:ext cx="889000" cy="1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147364</xdr:rowOff>
    </xdr:from>
    <xdr:to>
      <xdr:col>24</xdr:col>
      <xdr:colOff>114300</xdr:colOff>
      <xdr:row>33</xdr:row>
      <xdr:rowOff>77514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63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170241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48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107855</xdr:rowOff>
    </xdr:from>
    <xdr:to>
      <xdr:col>20</xdr:col>
      <xdr:colOff>38100</xdr:colOff>
      <xdr:row>34</xdr:row>
      <xdr:rowOff>38005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7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54532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54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115322</xdr:rowOff>
    </xdr:from>
    <xdr:to>
      <xdr:col>15</xdr:col>
      <xdr:colOff>101600</xdr:colOff>
      <xdr:row>34</xdr:row>
      <xdr:rowOff>45472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77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61999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54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149136</xdr:rowOff>
    </xdr:from>
    <xdr:to>
      <xdr:col>10</xdr:col>
      <xdr:colOff>165100</xdr:colOff>
      <xdr:row>34</xdr:row>
      <xdr:rowOff>79286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80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95813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58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17005</xdr:rowOff>
    </xdr:from>
    <xdr:to>
      <xdr:col>6</xdr:col>
      <xdr:colOff>38100</xdr:colOff>
      <xdr:row>33</xdr:row>
      <xdr:rowOff>118605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67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135132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45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85372</xdr:rowOff>
    </xdr:from>
    <xdr:to>
      <xdr:col>24</xdr:col>
      <xdr:colOff>63500</xdr:colOff>
      <xdr:row>57</xdr:row>
      <xdr:rowOff>6684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686572"/>
          <a:ext cx="838200" cy="9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108473</xdr:rowOff>
    </xdr:from>
    <xdr:to>
      <xdr:col>19</xdr:col>
      <xdr:colOff>177800</xdr:colOff>
      <xdr:row>57</xdr:row>
      <xdr:rowOff>6684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09673"/>
          <a:ext cx="889000" cy="6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108473</xdr:rowOff>
    </xdr:from>
    <xdr:to>
      <xdr:col>15</xdr:col>
      <xdr:colOff>50800</xdr:colOff>
      <xdr:row>56</xdr:row>
      <xdr:rowOff>133410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09673"/>
          <a:ext cx="889000" cy="2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150316</xdr:rowOff>
    </xdr:from>
    <xdr:to>
      <xdr:col>10</xdr:col>
      <xdr:colOff>114300</xdr:colOff>
      <xdr:row>56</xdr:row>
      <xdr:rowOff>133410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237166"/>
          <a:ext cx="889000" cy="49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34572</xdr:rowOff>
    </xdr:from>
    <xdr:to>
      <xdr:col>24</xdr:col>
      <xdr:colOff>114300</xdr:colOff>
      <xdr:row>56</xdr:row>
      <xdr:rowOff>136172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57449</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487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127334</xdr:rowOff>
    </xdr:from>
    <xdr:to>
      <xdr:col>20</xdr:col>
      <xdr:colOff>38100</xdr:colOff>
      <xdr:row>57</xdr:row>
      <xdr:rowOff>57484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2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74011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0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57673</xdr:rowOff>
    </xdr:from>
    <xdr:to>
      <xdr:col>15</xdr:col>
      <xdr:colOff>101600</xdr:colOff>
      <xdr:row>56</xdr:row>
      <xdr:rowOff>159273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5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4350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43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82610</xdr:rowOff>
    </xdr:from>
    <xdr:to>
      <xdr:col>10</xdr:col>
      <xdr:colOff>165100</xdr:colOff>
      <xdr:row>57</xdr:row>
      <xdr:rowOff>12760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68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29287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45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99516</xdr:rowOff>
    </xdr:from>
    <xdr:to>
      <xdr:col>6</xdr:col>
      <xdr:colOff>38100</xdr:colOff>
      <xdr:row>54</xdr:row>
      <xdr:rowOff>29666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1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52</xdr:row>
      <xdr:rowOff>46193</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785205" y="89615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102912</xdr:rowOff>
    </xdr:from>
    <xdr:to>
      <xdr:col>24</xdr:col>
      <xdr:colOff>63500</xdr:colOff>
      <xdr:row>75</xdr:row>
      <xdr:rowOff>113281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61662"/>
          <a:ext cx="838200" cy="1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102912</xdr:rowOff>
    </xdr:from>
    <xdr:to>
      <xdr:col>19</xdr:col>
      <xdr:colOff>177800</xdr:colOff>
      <xdr:row>75</xdr:row>
      <xdr:rowOff>143047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61662"/>
          <a:ext cx="889000" cy="4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143047</xdr:rowOff>
    </xdr:from>
    <xdr:to>
      <xdr:col>15</xdr:col>
      <xdr:colOff>50800</xdr:colOff>
      <xdr:row>76</xdr:row>
      <xdr:rowOff>78707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01797"/>
          <a:ext cx="889000" cy="10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78707</xdr:rowOff>
    </xdr:from>
    <xdr:to>
      <xdr:col>10</xdr:col>
      <xdr:colOff>114300</xdr:colOff>
      <xdr:row>76</xdr:row>
      <xdr:rowOff>95834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08907"/>
          <a:ext cx="889000" cy="1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62481</xdr:rowOff>
    </xdr:from>
    <xdr:to>
      <xdr:col>24</xdr:col>
      <xdr:colOff>114300</xdr:colOff>
      <xdr:row>75</xdr:row>
      <xdr:rowOff>164080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212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85358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7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52112</xdr:rowOff>
    </xdr:from>
    <xdr:to>
      <xdr:col>20</xdr:col>
      <xdr:colOff>38100</xdr:colOff>
      <xdr:row>75</xdr:row>
      <xdr:rowOff>153712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1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170239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8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92247</xdr:rowOff>
    </xdr:from>
    <xdr:to>
      <xdr:col>15</xdr:col>
      <xdr:colOff>101600</xdr:colOff>
      <xdr:row>76</xdr:row>
      <xdr:rowOff>22397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5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38924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2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27907</xdr:rowOff>
    </xdr:from>
    <xdr:to>
      <xdr:col>10</xdr:col>
      <xdr:colOff>165100</xdr:colOff>
      <xdr:row>76</xdr:row>
      <xdr:rowOff>129507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5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3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45034</xdr:rowOff>
    </xdr:from>
    <xdr:to>
      <xdr:col>6</xdr:col>
      <xdr:colOff>38100</xdr:colOff>
      <xdr:row>76</xdr:row>
      <xdr:rowOff>146634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7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163162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5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166283</xdr:rowOff>
    </xdr:from>
    <xdr:to>
      <xdr:col>24</xdr:col>
      <xdr:colOff>63500</xdr:colOff>
      <xdr:row>96</xdr:row>
      <xdr:rowOff>145239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54033"/>
          <a:ext cx="838200" cy="1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70588</xdr:rowOff>
    </xdr:from>
    <xdr:to>
      <xdr:col>19</xdr:col>
      <xdr:colOff>177800</xdr:colOff>
      <xdr:row>96</xdr:row>
      <xdr:rowOff>145239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529788"/>
          <a:ext cx="889000" cy="7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160685</xdr:rowOff>
    </xdr:from>
    <xdr:to>
      <xdr:col>15</xdr:col>
      <xdr:colOff>50800</xdr:colOff>
      <xdr:row>96</xdr:row>
      <xdr:rowOff>70588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448435"/>
          <a:ext cx="889000" cy="8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160685</xdr:rowOff>
    </xdr:from>
    <xdr:to>
      <xdr:col>10</xdr:col>
      <xdr:colOff>114300</xdr:colOff>
      <xdr:row>96</xdr:row>
      <xdr:rowOff>170518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448435"/>
          <a:ext cx="889000" cy="1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115483</xdr:rowOff>
    </xdr:from>
    <xdr:to>
      <xdr:col>24</xdr:col>
      <xdr:colOff>114300</xdr:colOff>
      <xdr:row>96</xdr:row>
      <xdr:rowOff>45633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138360</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5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94439</xdr:rowOff>
    </xdr:from>
    <xdr:to>
      <xdr:col>20</xdr:col>
      <xdr:colOff>38100</xdr:colOff>
      <xdr:row>97</xdr:row>
      <xdr:rowOff>24589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41116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32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19788</xdr:rowOff>
    </xdr:from>
    <xdr:to>
      <xdr:col>15</xdr:col>
      <xdr:colOff>101600</xdr:colOff>
      <xdr:row>96</xdr:row>
      <xdr:rowOff>121388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7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137915</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25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109885</xdr:rowOff>
    </xdr:from>
    <xdr:to>
      <xdr:col>10</xdr:col>
      <xdr:colOff>165100</xdr:colOff>
      <xdr:row>96</xdr:row>
      <xdr:rowOff>40035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3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56562</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17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119718</xdr:rowOff>
    </xdr:from>
    <xdr:to>
      <xdr:col>6</xdr:col>
      <xdr:colOff>38100</xdr:colOff>
      <xdr:row>97</xdr:row>
      <xdr:rowOff>49868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7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66395</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35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33401</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19951"/>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30734</xdr:rowOff>
    </xdr:from>
    <xdr:to>
      <xdr:col>50</xdr:col>
      <xdr:colOff>114300</xdr:colOff>
      <xdr:row>39</xdr:row>
      <xdr:rowOff>33401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1728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30734</xdr:rowOff>
    </xdr:from>
    <xdr:to>
      <xdr:col>45</xdr:col>
      <xdr:colOff>177800</xdr:colOff>
      <xdr:row>39</xdr:row>
      <xdr:rowOff>35306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7172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20701</xdr:rowOff>
    </xdr:from>
    <xdr:to>
      <xdr:col>41</xdr:col>
      <xdr:colOff>50800</xdr:colOff>
      <xdr:row>39</xdr:row>
      <xdr:rowOff>35306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07251"/>
          <a:ext cx="889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154051</xdr:rowOff>
    </xdr:from>
    <xdr:to>
      <xdr:col>50</xdr:col>
      <xdr:colOff>165100</xdr:colOff>
      <xdr:row>39</xdr:row>
      <xdr:rowOff>84201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75328</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82333" y="676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151384</xdr:rowOff>
    </xdr:from>
    <xdr:to>
      <xdr:col>46</xdr:col>
      <xdr:colOff>38100</xdr:colOff>
      <xdr:row>39</xdr:row>
      <xdr:rowOff>81534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72661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5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155956</xdr:rowOff>
    </xdr:from>
    <xdr:to>
      <xdr:col>41</xdr:col>
      <xdr:colOff>101600</xdr:colOff>
      <xdr:row>39</xdr:row>
      <xdr:rowOff>86106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77233</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04333" y="6763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141351</xdr:rowOff>
    </xdr:from>
    <xdr:to>
      <xdr:col>36</xdr:col>
      <xdr:colOff>165100</xdr:colOff>
      <xdr:row>39</xdr:row>
      <xdr:rowOff>71501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62628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49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110348</xdr:rowOff>
    </xdr:from>
    <xdr:to>
      <xdr:col>55</xdr:col>
      <xdr:colOff>0</xdr:colOff>
      <xdr:row>57</xdr:row>
      <xdr:rowOff>126843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882998"/>
          <a:ext cx="838200" cy="1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110348</xdr:rowOff>
    </xdr:from>
    <xdr:to>
      <xdr:col>50</xdr:col>
      <xdr:colOff>114300</xdr:colOff>
      <xdr:row>57</xdr:row>
      <xdr:rowOff>170956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82998"/>
          <a:ext cx="889000" cy="6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131669</xdr:rowOff>
    </xdr:from>
    <xdr:to>
      <xdr:col>45</xdr:col>
      <xdr:colOff>177800</xdr:colOff>
      <xdr:row>57</xdr:row>
      <xdr:rowOff>170956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04319"/>
          <a:ext cx="889000" cy="3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122113</xdr:rowOff>
    </xdr:from>
    <xdr:to>
      <xdr:col>41</xdr:col>
      <xdr:colOff>50800</xdr:colOff>
      <xdr:row>57</xdr:row>
      <xdr:rowOff>131669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894763"/>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76043</xdr:rowOff>
    </xdr:from>
    <xdr:to>
      <xdr:col>55</xdr:col>
      <xdr:colOff>50800</xdr:colOff>
      <xdr:row>58</xdr:row>
      <xdr:rowOff>6193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4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98920</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0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59548</xdr:rowOff>
    </xdr:from>
    <xdr:to>
      <xdr:col>50</xdr:col>
      <xdr:colOff>165100</xdr:colOff>
      <xdr:row>57</xdr:row>
      <xdr:rowOff>161148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3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6225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0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120156</xdr:rowOff>
    </xdr:from>
    <xdr:to>
      <xdr:col>46</xdr:col>
      <xdr:colOff>38100</xdr:colOff>
      <xdr:row>58</xdr:row>
      <xdr:rowOff>50306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9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66833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6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80869</xdr:rowOff>
    </xdr:from>
    <xdr:to>
      <xdr:col>41</xdr:col>
      <xdr:colOff>101600</xdr:colOff>
      <xdr:row>58</xdr:row>
      <xdr:rowOff>11019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5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27546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2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71313</xdr:rowOff>
    </xdr:from>
    <xdr:to>
      <xdr:col>36</xdr:col>
      <xdr:colOff>165100</xdr:colOff>
      <xdr:row>58</xdr:row>
      <xdr:rowOff>1463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17990</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1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27587</xdr:rowOff>
    </xdr:from>
    <xdr:to>
      <xdr:col>55</xdr:col>
      <xdr:colOff>0</xdr:colOff>
      <xdr:row>77</xdr:row>
      <xdr:rowOff>40182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29237"/>
          <a:ext cx="8382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141117</xdr:rowOff>
    </xdr:from>
    <xdr:to>
      <xdr:col>50</xdr:col>
      <xdr:colOff>114300</xdr:colOff>
      <xdr:row>77</xdr:row>
      <xdr:rowOff>40182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171317"/>
          <a:ext cx="889000" cy="7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141117</xdr:rowOff>
    </xdr:from>
    <xdr:to>
      <xdr:col>45</xdr:col>
      <xdr:colOff>177800</xdr:colOff>
      <xdr:row>77</xdr:row>
      <xdr:rowOff>100285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171317"/>
          <a:ext cx="889000" cy="13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100285</xdr:rowOff>
    </xdr:from>
    <xdr:to>
      <xdr:col>41</xdr:col>
      <xdr:colOff>50800</xdr:colOff>
      <xdr:row>77</xdr:row>
      <xdr:rowOff>125850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01935"/>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148237</xdr:rowOff>
    </xdr:from>
    <xdr:to>
      <xdr:col>55</xdr:col>
      <xdr:colOff>50800</xdr:colOff>
      <xdr:row>77</xdr:row>
      <xdr:rowOff>78387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7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171114</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29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160832</xdr:rowOff>
    </xdr:from>
    <xdr:to>
      <xdr:col>50</xdr:col>
      <xdr:colOff>165100</xdr:colOff>
      <xdr:row>77</xdr:row>
      <xdr:rowOff>90982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1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107508</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96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90317</xdr:rowOff>
    </xdr:from>
    <xdr:to>
      <xdr:col>46</xdr:col>
      <xdr:colOff>38100</xdr:colOff>
      <xdr:row>77</xdr:row>
      <xdr:rowOff>20467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2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36994</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89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49485</xdr:rowOff>
    </xdr:from>
    <xdr:to>
      <xdr:col>41</xdr:col>
      <xdr:colOff>101600</xdr:colOff>
      <xdr:row>77</xdr:row>
      <xdr:rowOff>151085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5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167612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02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75050</xdr:rowOff>
    </xdr:from>
    <xdr:to>
      <xdr:col>36</xdr:col>
      <xdr:colOff>165100</xdr:colOff>
      <xdr:row>78</xdr:row>
      <xdr:rowOff>5200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21727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05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6680</xdr:rowOff>
    </xdr:from>
    <xdr:to>
      <xdr:col>55</xdr:col>
      <xdr:colOff>0</xdr:colOff>
      <xdr:row>94</xdr:row>
      <xdr:rowOff>111959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5951530"/>
          <a:ext cx="838200" cy="27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6680</xdr:rowOff>
    </xdr:from>
    <xdr:to>
      <xdr:col>50</xdr:col>
      <xdr:colOff>114300</xdr:colOff>
      <xdr:row>94</xdr:row>
      <xdr:rowOff>123363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5951530"/>
          <a:ext cx="889000" cy="28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147579</xdr:rowOff>
    </xdr:from>
    <xdr:to>
      <xdr:col>45</xdr:col>
      <xdr:colOff>177800</xdr:colOff>
      <xdr:row>94</xdr:row>
      <xdr:rowOff>123363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092429"/>
          <a:ext cx="889000" cy="14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101657</xdr:rowOff>
    </xdr:from>
    <xdr:to>
      <xdr:col>41</xdr:col>
      <xdr:colOff>50800</xdr:colOff>
      <xdr:row>93</xdr:row>
      <xdr:rowOff>147579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046507"/>
          <a:ext cx="889000" cy="4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61159</xdr:rowOff>
    </xdr:from>
    <xdr:to>
      <xdr:col>55</xdr:col>
      <xdr:colOff>50800</xdr:colOff>
      <xdr:row>94</xdr:row>
      <xdr:rowOff>162759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17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84036</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02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127330</xdr:rowOff>
    </xdr:from>
    <xdr:to>
      <xdr:col>50</xdr:col>
      <xdr:colOff>165100</xdr:colOff>
      <xdr:row>93</xdr:row>
      <xdr:rowOff>57480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590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74007</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567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72563</xdr:rowOff>
    </xdr:from>
    <xdr:to>
      <xdr:col>46</xdr:col>
      <xdr:colOff>38100</xdr:colOff>
      <xdr:row>95</xdr:row>
      <xdr:rowOff>2713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1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19240</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596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96779</xdr:rowOff>
    </xdr:from>
    <xdr:to>
      <xdr:col>41</xdr:col>
      <xdr:colOff>101600</xdr:colOff>
      <xdr:row>94</xdr:row>
      <xdr:rowOff>26929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04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43456</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58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50857</xdr:rowOff>
    </xdr:from>
    <xdr:to>
      <xdr:col>36</xdr:col>
      <xdr:colOff>165100</xdr:colOff>
      <xdr:row>93</xdr:row>
      <xdr:rowOff>152457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599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168984</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57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45825</xdr:rowOff>
    </xdr:from>
    <xdr:to>
      <xdr:col>85</xdr:col>
      <xdr:colOff>127000</xdr:colOff>
      <xdr:row>37</xdr:row>
      <xdr:rowOff>79203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046575"/>
          <a:ext cx="838200" cy="37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106020</xdr:rowOff>
    </xdr:from>
    <xdr:to>
      <xdr:col>81</xdr:col>
      <xdr:colOff>50800</xdr:colOff>
      <xdr:row>37</xdr:row>
      <xdr:rowOff>79203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5763870"/>
          <a:ext cx="889000" cy="65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106020</xdr:rowOff>
    </xdr:from>
    <xdr:to>
      <xdr:col>76</xdr:col>
      <xdr:colOff>114300</xdr:colOff>
      <xdr:row>35</xdr:row>
      <xdr:rowOff>87166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5763870"/>
          <a:ext cx="889000" cy="32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63928</xdr:rowOff>
    </xdr:from>
    <xdr:to>
      <xdr:col>71</xdr:col>
      <xdr:colOff>177800</xdr:colOff>
      <xdr:row>35</xdr:row>
      <xdr:rowOff>87166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064678"/>
          <a:ext cx="889000" cy="2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166475</xdr:rowOff>
    </xdr:from>
    <xdr:to>
      <xdr:col>85</xdr:col>
      <xdr:colOff>177800</xdr:colOff>
      <xdr:row>35</xdr:row>
      <xdr:rowOff>96625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99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17902</xdr:rowOff>
    </xdr:from>
    <xdr:ext cx="599010"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84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28403</xdr:rowOff>
    </xdr:from>
    <xdr:to>
      <xdr:col>81</xdr:col>
      <xdr:colOff>101600</xdr:colOff>
      <xdr:row>37</xdr:row>
      <xdr:rowOff>130003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7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146530</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181795" y="614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55220</xdr:rowOff>
    </xdr:from>
    <xdr:to>
      <xdr:col>76</xdr:col>
      <xdr:colOff>165100</xdr:colOff>
      <xdr:row>33</xdr:row>
      <xdr:rowOff>156820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7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1897</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292795" y="548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36366</xdr:rowOff>
    </xdr:from>
    <xdr:to>
      <xdr:col>72</xdr:col>
      <xdr:colOff>38100</xdr:colOff>
      <xdr:row>35</xdr:row>
      <xdr:rowOff>137966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03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154493</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03795" y="581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13128</xdr:rowOff>
    </xdr:from>
    <xdr:to>
      <xdr:col>67</xdr:col>
      <xdr:colOff>101600</xdr:colOff>
      <xdr:row>35</xdr:row>
      <xdr:rowOff>114728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0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131255</xdr:rowOff>
    </xdr:from>
    <xdr:ext cx="59901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14795" y="578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33357</xdr:rowOff>
    </xdr:from>
    <xdr:to>
      <xdr:col>85</xdr:col>
      <xdr:colOff>127000</xdr:colOff>
      <xdr:row>57</xdr:row>
      <xdr:rowOff>78565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06007"/>
          <a:ext cx="838200" cy="4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50660</xdr:rowOff>
    </xdr:from>
    <xdr:to>
      <xdr:col>81</xdr:col>
      <xdr:colOff>50800</xdr:colOff>
      <xdr:row>57</xdr:row>
      <xdr:rowOff>78565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23310"/>
          <a:ext cx="889000" cy="2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50660</xdr:rowOff>
    </xdr:from>
    <xdr:to>
      <xdr:col>76</xdr:col>
      <xdr:colOff>114300</xdr:colOff>
      <xdr:row>57</xdr:row>
      <xdr:rowOff>64689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23310"/>
          <a:ext cx="889000" cy="1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64689</xdr:rowOff>
    </xdr:from>
    <xdr:to>
      <xdr:col>71</xdr:col>
      <xdr:colOff>177800</xdr:colOff>
      <xdr:row>57</xdr:row>
      <xdr:rowOff>133854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37339"/>
          <a:ext cx="889000" cy="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154007</xdr:rowOff>
    </xdr:from>
    <xdr:to>
      <xdr:col>85</xdr:col>
      <xdr:colOff>177800</xdr:colOff>
      <xdr:row>57</xdr:row>
      <xdr:rowOff>84157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5434</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0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27765</xdr:rowOff>
    </xdr:from>
    <xdr:to>
      <xdr:col>81</xdr:col>
      <xdr:colOff>101600</xdr:colOff>
      <xdr:row>57</xdr:row>
      <xdr:rowOff>129365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0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145892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57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171310</xdr:rowOff>
    </xdr:from>
    <xdr:to>
      <xdr:col>76</xdr:col>
      <xdr:colOff>165100</xdr:colOff>
      <xdr:row>57</xdr:row>
      <xdr:rowOff>101460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117987</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54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13889</xdr:rowOff>
    </xdr:from>
    <xdr:to>
      <xdr:col>72</xdr:col>
      <xdr:colOff>38100</xdr:colOff>
      <xdr:row>57</xdr:row>
      <xdr:rowOff>115489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8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132016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56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83054</xdr:rowOff>
    </xdr:from>
    <xdr:to>
      <xdr:col>67</xdr:col>
      <xdr:colOff>101600</xdr:colOff>
      <xdr:row>58</xdr:row>
      <xdr:rowOff>13204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5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29731</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63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75210</xdr:rowOff>
    </xdr:from>
    <xdr:to>
      <xdr:col>85</xdr:col>
      <xdr:colOff>127000</xdr:colOff>
      <xdr:row>75</xdr:row>
      <xdr:rowOff>53142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2076710"/>
          <a:ext cx="838200" cy="83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93454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6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102078</xdr:rowOff>
    </xdr:from>
    <xdr:to>
      <xdr:col>81</xdr:col>
      <xdr:colOff>50800</xdr:colOff>
      <xdr:row>75</xdr:row>
      <xdr:rowOff>53142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2789378"/>
          <a:ext cx="889000" cy="1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102078</xdr:rowOff>
    </xdr:from>
    <xdr:to>
      <xdr:col>76</xdr:col>
      <xdr:colOff>114300</xdr:colOff>
      <xdr:row>77</xdr:row>
      <xdr:rowOff>133586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2789378"/>
          <a:ext cx="889000" cy="54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119317</xdr:rowOff>
    </xdr:from>
    <xdr:to>
      <xdr:col>71</xdr:col>
      <xdr:colOff>177800</xdr:colOff>
      <xdr:row>77</xdr:row>
      <xdr:rowOff>133586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320967"/>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24410</xdr:rowOff>
    </xdr:from>
    <xdr:to>
      <xdr:col>85</xdr:col>
      <xdr:colOff>177800</xdr:colOff>
      <xdr:row>70</xdr:row>
      <xdr:rowOff>126010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202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148887</xdr:rowOff>
    </xdr:from>
    <xdr:ext cx="599010"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19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2342</xdr:rowOff>
    </xdr:from>
    <xdr:to>
      <xdr:col>81</xdr:col>
      <xdr:colOff>101600</xdr:colOff>
      <xdr:row>75</xdr:row>
      <xdr:rowOff>103942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286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120469</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181795" y="1263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51278</xdr:rowOff>
    </xdr:from>
    <xdr:to>
      <xdr:col>76</xdr:col>
      <xdr:colOff>165100</xdr:colOff>
      <xdr:row>74</xdr:row>
      <xdr:rowOff>152878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273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169405</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292795" y="1251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82786</xdr:rowOff>
    </xdr:from>
    <xdr:to>
      <xdr:col>72</xdr:col>
      <xdr:colOff>38100</xdr:colOff>
      <xdr:row>78</xdr:row>
      <xdr:rowOff>12936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28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29463</xdr:rowOff>
    </xdr:from>
    <xdr:ext cx="59901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03795" y="1305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68517</xdr:rowOff>
    </xdr:from>
    <xdr:to>
      <xdr:col>67</xdr:col>
      <xdr:colOff>101600</xdr:colOff>
      <xdr:row>77</xdr:row>
      <xdr:rowOff>170117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2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15194</xdr:rowOff>
    </xdr:from>
    <xdr:ext cx="59901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14795" y="130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53093</xdr:rowOff>
    </xdr:from>
    <xdr:to>
      <xdr:col>85</xdr:col>
      <xdr:colOff>127000</xdr:colOff>
      <xdr:row>95</xdr:row>
      <xdr:rowOff>133282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340843"/>
          <a:ext cx="838200" cy="8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133282</xdr:rowOff>
    </xdr:from>
    <xdr:to>
      <xdr:col>81</xdr:col>
      <xdr:colOff>50800</xdr:colOff>
      <xdr:row>96</xdr:row>
      <xdr:rowOff>68599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421032"/>
          <a:ext cx="889000" cy="10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68599</xdr:rowOff>
    </xdr:from>
    <xdr:to>
      <xdr:col>76</xdr:col>
      <xdr:colOff>114300</xdr:colOff>
      <xdr:row>96</xdr:row>
      <xdr:rowOff>131745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527799"/>
          <a:ext cx="889000" cy="6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131745</xdr:rowOff>
    </xdr:from>
    <xdr:to>
      <xdr:col>71</xdr:col>
      <xdr:colOff>177800</xdr:colOff>
      <xdr:row>96</xdr:row>
      <xdr:rowOff>135734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590945"/>
          <a:ext cx="8890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2293</xdr:rowOff>
    </xdr:from>
    <xdr:to>
      <xdr:col>85</xdr:col>
      <xdr:colOff>177800</xdr:colOff>
      <xdr:row>95</xdr:row>
      <xdr:rowOff>103893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2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25170</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14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82482</xdr:rowOff>
    </xdr:from>
    <xdr:to>
      <xdr:col>81</xdr:col>
      <xdr:colOff>101600</xdr:colOff>
      <xdr:row>96</xdr:row>
      <xdr:rowOff>12632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37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29159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14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17799</xdr:rowOff>
    </xdr:from>
    <xdr:to>
      <xdr:col>76</xdr:col>
      <xdr:colOff>165100</xdr:colOff>
      <xdr:row>96</xdr:row>
      <xdr:rowOff>119399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4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135926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25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80945</xdr:rowOff>
    </xdr:from>
    <xdr:to>
      <xdr:col>72</xdr:col>
      <xdr:colOff>38100</xdr:colOff>
      <xdr:row>97</xdr:row>
      <xdr:rowOff>11095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27622</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31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84934</xdr:rowOff>
    </xdr:from>
    <xdr:to>
      <xdr:col>67</xdr:col>
      <xdr:colOff>101600</xdr:colOff>
      <xdr:row>97</xdr:row>
      <xdr:rowOff>15084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31611</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31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９７４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現在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）と少ないため、ほとんどの項目で類似団体平均を上回っている。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特に、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消防費、土木費、災害復旧費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においては、類似団体平均を大きく上回っている。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消防費は、デジタル防災行政無線の個別受信機の整備、土木費は道路改良事業、災害復旧事業費は令和２年７月豪雨災害及び令和４年度台風１４号による災害復旧事業の増によるものである。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「ふるさと五木村づくり計画」や新たな「五木村再建計画」も踏まえ、適切な事業の進捗と財政運営にと努めていく。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なお、当該指標を用いた団体間比較は実用性に乏しく、例えば、人口・面積が類似している団体を全国に求め、比較等を行った方がより効果的な分析が可能と考える。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熊本県五木村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財政調整基金については、中長期的な見通しのもとに決算剰余金を中心に積み立てるとともに、最低限の取り崩しに努めている。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実質収支額は黒字を維持しているものの、実質単年度収支については、赤字となった。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熊本県五木村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令和４年度決算においては、五木村情報会計通信事業特別会計を除き、全会計黒字となった。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0" workbookViewId="0">
      <selection activeCell="BW34" sqref="BW34:BX34"/>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3751835</v>
      </c>
      <c r="BO4" s="449"/>
      <c r="BP4" s="449"/>
      <c r="BQ4" s="449"/>
      <c r="BR4" s="449"/>
      <c r="BS4" s="449"/>
      <c r="BT4" s="449"/>
      <c r="BU4" s="450"/>
      <c r="BV4" s="448">
        <v>3326308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14.2</v>
      </c>
      <c r="CU4" s="589"/>
      <c r="CV4" s="589"/>
      <c r="CW4" s="589"/>
      <c r="CX4" s="589"/>
      <c r="CY4" s="589"/>
      <c r="CZ4" s="589"/>
      <c r="DA4" s="590"/>
      <c r="DB4" s="588">
        <v>23.4</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3515413</v>
      </c>
      <c r="BO5" s="420"/>
      <c r="BP5" s="420"/>
      <c r="BQ5" s="420"/>
      <c r="BR5" s="420"/>
      <c r="BS5" s="420"/>
      <c r="BT5" s="420"/>
      <c r="BU5" s="421"/>
      <c r="BV5" s="419">
        <v>2942710</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85.6</v>
      </c>
      <c r="CU5" s="417"/>
      <c r="CV5" s="417"/>
      <c r="CW5" s="417"/>
      <c r="CX5" s="417"/>
      <c r="CY5" s="417"/>
      <c r="CZ5" s="417"/>
      <c r="DA5" s="418"/>
      <c r="DB5" s="416">
        <v>82.5</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236422</v>
      </c>
      <c r="BO6" s="420"/>
      <c r="BP6" s="420"/>
      <c r="BQ6" s="420"/>
      <c r="BR6" s="420"/>
      <c r="BS6" s="420"/>
      <c r="BT6" s="420"/>
      <c r="BU6" s="421"/>
      <c r="BV6" s="419">
        <v>383598</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86.3</v>
      </c>
      <c r="CU6" s="563"/>
      <c r="CV6" s="563"/>
      <c r="CW6" s="563"/>
      <c r="CX6" s="563"/>
      <c r="CY6" s="563"/>
      <c r="CZ6" s="563"/>
      <c r="DA6" s="564"/>
      <c r="DB6" s="562">
        <v>85.2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32688</v>
      </c>
      <c r="BO7" s="420"/>
      <c r="BP7" s="420"/>
      <c r="BQ7" s="420"/>
      <c r="BR7" s="420"/>
      <c r="BS7" s="420"/>
      <c r="BT7" s="420"/>
      <c r="BU7" s="421"/>
      <c r="BV7" s="419">
        <v>44211</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1434120</v>
      </c>
      <c r="CU7" s="420"/>
      <c r="CV7" s="420"/>
      <c r="CW7" s="420"/>
      <c r="CX7" s="420"/>
      <c r="CY7" s="420"/>
      <c r="CZ7" s="420"/>
      <c r="DA7" s="421"/>
      <c r="DB7" s="419">
        <v>1452303</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203734</v>
      </c>
      <c r="BO8" s="420"/>
      <c r="BP8" s="420"/>
      <c r="BQ8" s="420"/>
      <c r="BR8" s="420"/>
      <c r="BS8" s="420"/>
      <c r="BT8" s="420"/>
      <c r="BU8" s="421"/>
      <c r="BV8" s="419">
        <v>339387</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0.21</v>
      </c>
      <c r="CU8" s="523"/>
      <c r="CV8" s="523"/>
      <c r="CW8" s="523"/>
      <c r="CX8" s="523"/>
      <c r="CY8" s="523"/>
      <c r="CZ8" s="523"/>
      <c r="DA8" s="524"/>
      <c r="DB8" s="522">
        <v>0.22</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0"/>
      <c r="L9" s="553" t="s">
        <v>116</v>
      </c>
      <c r="M9" s="554"/>
      <c r="N9" s="554"/>
      <c r="O9" s="554"/>
      <c r="P9" s="554"/>
      <c r="Q9" s="555"/>
      <c r="R9" s="556">
        <v>931</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-135653</v>
      </c>
      <c r="BO9" s="420"/>
      <c r="BP9" s="420"/>
      <c r="BQ9" s="420"/>
      <c r="BR9" s="420"/>
      <c r="BS9" s="420"/>
      <c r="BT9" s="420"/>
      <c r="BU9" s="421"/>
      <c r="BV9" s="419">
        <v>22060</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18</v>
      </c>
      <c r="CU9" s="417"/>
      <c r="CV9" s="417"/>
      <c r="CW9" s="417"/>
      <c r="CX9" s="417"/>
      <c r="CY9" s="417"/>
      <c r="CZ9" s="417"/>
      <c r="DA9" s="418"/>
      <c r="DB9" s="416">
        <v>16.399999999999999</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122</v>
      </c>
      <c r="M10" s="376"/>
      <c r="N10" s="376"/>
      <c r="O10" s="376"/>
      <c r="P10" s="376"/>
      <c r="Q10" s="377"/>
      <c r="R10" s="372">
        <v>1055</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10476</v>
      </c>
      <c r="BO10" s="420"/>
      <c r="BP10" s="420"/>
      <c r="BQ10" s="420"/>
      <c r="BR10" s="420"/>
      <c r="BS10" s="420"/>
      <c r="BT10" s="420"/>
      <c r="BU10" s="421"/>
      <c r="BV10" s="419">
        <v>20014</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124</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974</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112</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30000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970</v>
      </c>
      <c r="S13" s="507"/>
      <c r="T13" s="507"/>
      <c r="U13" s="507"/>
      <c r="V13" s="508"/>
      <c r="W13" s="509" t="s">
        <v>142</v>
      </c>
      <c r="X13" s="405"/>
      <c r="Y13" s="405"/>
      <c r="Z13" s="405"/>
      <c r="AA13" s="405"/>
      <c r="AB13" s="406"/>
      <c r="AC13" s="372">
        <v>86</v>
      </c>
      <c r="AD13" s="373"/>
      <c r="AE13" s="373"/>
      <c r="AF13" s="373"/>
      <c r="AG13" s="374"/>
      <c r="AH13" s="372">
        <v>119</v>
      </c>
      <c r="AI13" s="373"/>
      <c r="AJ13" s="373"/>
      <c r="AK13" s="373"/>
      <c r="AL13" s="432"/>
      <c r="AM13" s="476" t="s">
        <v>143</v>
      </c>
      <c r="AN13" s="376"/>
      <c r="AO13" s="376"/>
      <c r="AP13" s="376"/>
      <c r="AQ13" s="376"/>
      <c r="AR13" s="376"/>
      <c r="AS13" s="376"/>
      <c r="AT13" s="377"/>
      <c r="AU13" s="477" t="s">
        <v>112</v>
      </c>
      <c r="AV13" s="478"/>
      <c r="AW13" s="478"/>
      <c r="AX13" s="478"/>
      <c r="AY13" s="433" t="s">
        <v>144</v>
      </c>
      <c r="AZ13" s="434"/>
      <c r="BA13" s="434"/>
      <c r="BB13" s="434"/>
      <c r="BC13" s="434"/>
      <c r="BD13" s="434"/>
      <c r="BE13" s="434"/>
      <c r="BF13" s="434"/>
      <c r="BG13" s="434"/>
      <c r="BH13" s="434"/>
      <c r="BI13" s="434"/>
      <c r="BJ13" s="434"/>
      <c r="BK13" s="434"/>
      <c r="BL13" s="434"/>
      <c r="BM13" s="435"/>
      <c r="BN13" s="419">
        <v>-125177</v>
      </c>
      <c r="BO13" s="420"/>
      <c r="BP13" s="420"/>
      <c r="BQ13" s="420"/>
      <c r="BR13" s="420"/>
      <c r="BS13" s="420"/>
      <c r="BT13" s="420"/>
      <c r="BU13" s="421"/>
      <c r="BV13" s="419">
        <v>12074</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10.1</v>
      </c>
      <c r="CU13" s="417"/>
      <c r="CV13" s="417"/>
      <c r="CW13" s="417"/>
      <c r="CX13" s="417"/>
      <c r="CY13" s="417"/>
      <c r="CZ13" s="417"/>
      <c r="DA13" s="418"/>
      <c r="DB13" s="416">
        <v>8.9</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1016</v>
      </c>
      <c r="S14" s="507"/>
      <c r="T14" s="507"/>
      <c r="U14" s="507"/>
      <c r="V14" s="508"/>
      <c r="W14" s="510"/>
      <c r="X14" s="408"/>
      <c r="Y14" s="408"/>
      <c r="Z14" s="408"/>
      <c r="AA14" s="408"/>
      <c r="AB14" s="409"/>
      <c r="AC14" s="499">
        <v>20</v>
      </c>
      <c r="AD14" s="500"/>
      <c r="AE14" s="500"/>
      <c r="AF14" s="500"/>
      <c r="AG14" s="501"/>
      <c r="AH14" s="499">
        <v>23.9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140</v>
      </c>
      <c r="CU14" s="517"/>
      <c r="CV14" s="517"/>
      <c r="CW14" s="517"/>
      <c r="CX14" s="517"/>
      <c r="CY14" s="517"/>
      <c r="CZ14" s="517"/>
      <c r="DA14" s="518"/>
      <c r="DB14" s="516" t="s">
        <v>140</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1013</v>
      </c>
      <c r="S15" s="507"/>
      <c r="T15" s="507"/>
      <c r="U15" s="507"/>
      <c r="V15" s="508"/>
      <c r="W15" s="509" t="s">
        <v>149</v>
      </c>
      <c r="X15" s="405"/>
      <c r="Y15" s="405"/>
      <c r="Z15" s="405"/>
      <c r="AA15" s="405"/>
      <c r="AB15" s="406"/>
      <c r="AC15" s="372">
        <v>85</v>
      </c>
      <c r="AD15" s="373"/>
      <c r="AE15" s="373"/>
      <c r="AF15" s="373"/>
      <c r="AG15" s="374"/>
      <c r="AH15" s="372">
        <v>101</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287087</v>
      </c>
      <c r="BO15" s="449"/>
      <c r="BP15" s="449"/>
      <c r="BQ15" s="449"/>
      <c r="BR15" s="449"/>
      <c r="BS15" s="449"/>
      <c r="BT15" s="449"/>
      <c r="BU15" s="450"/>
      <c r="BV15" s="448">
        <v>276322</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19.8</v>
      </c>
      <c r="AD16" s="500"/>
      <c r="AE16" s="500"/>
      <c r="AF16" s="500"/>
      <c r="AG16" s="501"/>
      <c r="AH16" s="499">
        <v>20.3</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1360000</v>
      </c>
      <c r="BO16" s="420"/>
      <c r="BP16" s="420"/>
      <c r="BQ16" s="420"/>
      <c r="BR16" s="420"/>
      <c r="BS16" s="420"/>
      <c r="BT16" s="420"/>
      <c r="BU16" s="421"/>
      <c r="BV16" s="419">
        <v>1344173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258</v>
      </c>
      <c r="AD17" s="373"/>
      <c r="AE17" s="373"/>
      <c r="AF17" s="373"/>
      <c r="AG17" s="374"/>
      <c r="AH17" s="372">
        <v>278</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348254</v>
      </c>
      <c r="BO17" s="420"/>
      <c r="BP17" s="420"/>
      <c r="BQ17" s="420"/>
      <c r="BR17" s="420"/>
      <c r="BS17" s="420"/>
      <c r="BT17" s="420"/>
      <c r="BU17" s="421"/>
      <c r="BV17" s="419">
        <v>337590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252.92</v>
      </c>
      <c r="M18" s="472"/>
      <c r="N18" s="472"/>
      <c r="O18" s="472"/>
      <c r="P18" s="472"/>
      <c r="Q18" s="472"/>
      <c r="R18" s="473"/>
      <c r="S18" s="473"/>
      <c r="T18" s="473"/>
      <c r="U18" s="473"/>
      <c r="V18" s="474"/>
      <c r="W18" s="490"/>
      <c r="X18" s="491"/>
      <c r="Y18" s="491"/>
      <c r="Z18" s="491"/>
      <c r="AA18" s="491"/>
      <c r="AB18" s="515"/>
      <c r="AC18" s="389">
        <v>60.1</v>
      </c>
      <c r="AD18" s="390"/>
      <c r="AE18" s="390"/>
      <c r="AF18" s="390"/>
      <c r="AG18" s="475"/>
      <c r="AH18" s="389">
        <v>55.8</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1227622</v>
      </c>
      <c r="BO18" s="420"/>
      <c r="BP18" s="420"/>
      <c r="BQ18" s="420"/>
      <c r="BR18" s="420"/>
      <c r="BS18" s="420"/>
      <c r="BT18" s="420"/>
      <c r="BU18" s="421"/>
      <c r="BV18" s="419">
        <v>1206693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1925257</v>
      </c>
      <c r="BO19" s="420"/>
      <c r="BP19" s="420"/>
      <c r="BQ19" s="420"/>
      <c r="BR19" s="420"/>
      <c r="BS19" s="420"/>
      <c r="BT19" s="420"/>
      <c r="BU19" s="421"/>
      <c r="BV19" s="419">
        <v>1936002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420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3480282</v>
      </c>
      <c r="BO22" s="449"/>
      <c r="BP22" s="449"/>
      <c r="BQ22" s="449"/>
      <c r="BR22" s="449"/>
      <c r="BS22" s="449"/>
      <c r="BT22" s="449"/>
      <c r="BU22" s="450"/>
      <c r="BV22" s="448">
        <v>3399641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3456597</v>
      </c>
      <c r="BO23" s="420"/>
      <c r="BP23" s="420"/>
      <c r="BQ23" s="420"/>
      <c r="BR23" s="420"/>
      <c r="BS23" s="420"/>
      <c r="BT23" s="420"/>
      <c r="BU23" s="421"/>
      <c r="BV23" s="419">
        <v>3369889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6760</v>
      </c>
      <c r="R24" s="373"/>
      <c r="S24" s="373"/>
      <c r="T24" s="373"/>
      <c r="U24" s="373"/>
      <c r="V24" s="374"/>
      <c r="W24" s="462"/>
      <c r="X24" s="399"/>
      <c r="Y24" s="400"/>
      <c r="Z24" s="375" t="s">
        <v>174</v>
      </c>
      <c r="AA24" s="376"/>
      <c r="AB24" s="376"/>
      <c r="AC24" s="376"/>
      <c r="AD24" s="376"/>
      <c r="AE24" s="376"/>
      <c r="AF24" s="376"/>
      <c r="AG24" s="377"/>
      <c r="AH24" s="372">
        <v>44</v>
      </c>
      <c r="AI24" s="373"/>
      <c r="AJ24" s="373"/>
      <c r="AK24" s="373"/>
      <c r="AL24" s="374"/>
      <c r="AM24" s="372">
        <v>134244</v>
      </c>
      <c r="AN24" s="373"/>
      <c r="AO24" s="373"/>
      <c r="AP24" s="373"/>
      <c r="AQ24" s="373"/>
      <c r="AR24" s="374"/>
      <c r="AS24" s="372">
        <v>3051</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2764886</v>
      </c>
      <c r="BO24" s="420"/>
      <c r="BP24" s="420"/>
      <c r="BQ24" s="420"/>
      <c r="BR24" s="420"/>
      <c r="BS24" s="420"/>
      <c r="BT24" s="420"/>
      <c r="BU24" s="421"/>
      <c r="BV24" s="419">
        <v>2605578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5340</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178</v>
      </c>
      <c r="AN25" s="373"/>
      <c r="AO25" s="373"/>
      <c r="AP25" s="373"/>
      <c r="AQ25" s="373"/>
      <c r="AR25" s="374"/>
      <c r="AS25" s="372" t="s">
        <v>179</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96161</v>
      </c>
      <c r="BO25" s="449"/>
      <c r="BP25" s="449"/>
      <c r="BQ25" s="449"/>
      <c r="BR25" s="449"/>
      <c r="BS25" s="449"/>
      <c r="BT25" s="449"/>
      <c r="BU25" s="450"/>
      <c r="BV25" s="448">
        <v>151118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181</v>
      </c>
      <c r="F26" s="376"/>
      <c r="G26" s="376"/>
      <c r="H26" s="376"/>
      <c r="I26" s="376"/>
      <c r="J26" s="376"/>
      <c r="K26" s="377"/>
      <c r="L26" s="372">
        <v>1</v>
      </c>
      <c r="M26" s="373"/>
      <c r="N26" s="373"/>
      <c r="O26" s="373"/>
      <c r="P26" s="374"/>
      <c r="Q26" s="372">
        <v>4800</v>
      </c>
      <c r="R26" s="373"/>
      <c r="S26" s="373"/>
      <c r="T26" s="373"/>
      <c r="U26" s="373"/>
      <c r="V26" s="374"/>
      <c r="W26" s="462"/>
      <c r="X26" s="399"/>
      <c r="Y26" s="400"/>
      <c r="Z26" s="375" t="s">
        <v>182</v>
      </c>
      <c r="AA26" s="430"/>
      <c r="AB26" s="430"/>
      <c r="AC26" s="430"/>
      <c r="AD26" s="430"/>
      <c r="AE26" s="430"/>
      <c r="AF26" s="430"/>
      <c r="AG26" s="431"/>
      <c r="AH26" s="372" t="s">
        <v>179</v>
      </c>
      <c r="AI26" s="373"/>
      <c r="AJ26" s="373"/>
      <c r="AK26" s="373"/>
      <c r="AL26" s="374"/>
      <c r="AM26" s="372" t="s">
        <v>179</v>
      </c>
      <c r="AN26" s="373"/>
      <c r="AO26" s="373"/>
      <c r="AP26" s="373"/>
      <c r="AQ26" s="373"/>
      <c r="AR26" s="374"/>
      <c r="AS26" s="372" t="s">
        <v>179</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178</v>
      </c>
      <c r="BO26" s="420"/>
      <c r="BP26" s="420"/>
      <c r="BQ26" s="420"/>
      <c r="BR26" s="420"/>
      <c r="BS26" s="420"/>
      <c r="BT26" s="420"/>
      <c r="BU26" s="421"/>
      <c r="BV26" s="419" t="s">
        <v>179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184</v>
      </c>
      <c r="F27" s="376"/>
      <c r="G27" s="376"/>
      <c r="H27" s="376"/>
      <c r="I27" s="376"/>
      <c r="J27" s="376"/>
      <c r="K27" s="377"/>
      <c r="L27" s="372">
        <v>1</v>
      </c>
      <c r="M27" s="373"/>
      <c r="N27" s="373"/>
      <c r="O27" s="373"/>
      <c r="P27" s="374"/>
      <c r="Q27" s="372">
        <v>2840</v>
      </c>
      <c r="R27" s="373"/>
      <c r="S27" s="373"/>
      <c r="T27" s="373"/>
      <c r="U27" s="373"/>
      <c r="V27" s="374"/>
      <c r="W27" s="462"/>
      <c r="X27" s="399"/>
      <c r="Y27" s="400"/>
      <c r="Z27" s="375" t="s">
        <v>185</v>
      </c>
      <c r="AA27" s="376"/>
      <c r="AB27" s="376"/>
      <c r="AC27" s="376"/>
      <c r="AD27" s="376"/>
      <c r="AE27" s="376"/>
      <c r="AF27" s="376"/>
      <c r="AG27" s="377"/>
      <c r="AH27" s="372" t="s">
        <v>179</v>
      </c>
      <c r="AI27" s="373"/>
      <c r="AJ27" s="373"/>
      <c r="AK27" s="373"/>
      <c r="AL27" s="374"/>
      <c r="AM27" s="372" t="s">
        <v>178</v>
      </c>
      <c r="AN27" s="373"/>
      <c r="AO27" s="373"/>
      <c r="AP27" s="373"/>
      <c r="AQ27" s="373"/>
      <c r="AR27" s="374"/>
      <c r="AS27" s="372" t="s">
        <v>179</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t="s">
        <v>178</v>
      </c>
      <c r="BO27" s="454"/>
      <c r="BP27" s="454"/>
      <c r="BQ27" s="454"/>
      <c r="BR27" s="454"/>
      <c r="BS27" s="454"/>
      <c r="BT27" s="454"/>
      <c r="BU27" s="455"/>
      <c r="BV27" s="453" t="s">
        <v>178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2340</v>
      </c>
      <c r="R28" s="373"/>
      <c r="S28" s="373"/>
      <c r="T28" s="373"/>
      <c r="U28" s="373"/>
      <c r="V28" s="374"/>
      <c r="W28" s="462"/>
      <c r="X28" s="399"/>
      <c r="Y28" s="400"/>
      <c r="Z28" s="375" t="s">
        <v>188</v>
      </c>
      <c r="AA28" s="376"/>
      <c r="AB28" s="376"/>
      <c r="AC28" s="376"/>
      <c r="AD28" s="376"/>
      <c r="AE28" s="376"/>
      <c r="AF28" s="376"/>
      <c r="AG28" s="377"/>
      <c r="AH28" s="372" t="s">
        <v>179</v>
      </c>
      <c r="AI28" s="373"/>
      <c r="AJ28" s="373"/>
      <c r="AK28" s="373"/>
      <c r="AL28" s="374"/>
      <c r="AM28" s="372" t="s">
        <v>179</v>
      </c>
      <c r="AN28" s="373"/>
      <c r="AO28" s="373"/>
      <c r="AP28" s="373"/>
      <c r="AQ28" s="373"/>
      <c r="AR28" s="374"/>
      <c r="AS28" s="372" t="s">
        <v>179</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883057</v>
      </c>
      <c r="BO28" s="449"/>
      <c r="BP28" s="449"/>
      <c r="BQ28" s="449"/>
      <c r="BR28" s="449"/>
      <c r="BS28" s="449"/>
      <c r="BT28" s="449"/>
      <c r="BU28" s="450"/>
      <c r="BV28" s="448">
        <v>702575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190</v>
      </c>
      <c r="F29" s="376"/>
      <c r="G29" s="376"/>
      <c r="H29" s="376"/>
      <c r="I29" s="376"/>
      <c r="J29" s="376"/>
      <c r="K29" s="377"/>
      <c r="L29" s="372">
        <v>6</v>
      </c>
      <c r="M29" s="373"/>
      <c r="N29" s="373"/>
      <c r="O29" s="373"/>
      <c r="P29" s="374"/>
      <c r="Q29" s="372">
        <v>2130</v>
      </c>
      <c r="R29" s="373"/>
      <c r="S29" s="373"/>
      <c r="T29" s="373"/>
      <c r="U29" s="373"/>
      <c r="V29" s="374"/>
      <c r="W29" s="463"/>
      <c r="X29" s="464"/>
      <c r="Y29" s="465"/>
      <c r="Z29" s="375" t="s">
        <v>191</v>
      </c>
      <c r="AA29" s="376"/>
      <c r="AB29" s="376"/>
      <c r="AC29" s="376"/>
      <c r="AD29" s="376"/>
      <c r="AE29" s="376"/>
      <c r="AF29" s="376"/>
      <c r="AG29" s="377"/>
      <c r="AH29" s="372">
        <v>44</v>
      </c>
      <c r="AI29" s="373"/>
      <c r="AJ29" s="373"/>
      <c r="AK29" s="373"/>
      <c r="AL29" s="374"/>
      <c r="AM29" s="372">
        <v>134244</v>
      </c>
      <c r="AN29" s="373"/>
      <c r="AO29" s="373"/>
      <c r="AP29" s="373"/>
      <c r="AQ29" s="373"/>
      <c r="AR29" s="374"/>
      <c r="AS29" s="372">
        <v>3051</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354111</v>
      </c>
      <c r="BO29" s="420"/>
      <c r="BP29" s="420"/>
      <c r="BQ29" s="420"/>
      <c r="BR29" s="420"/>
      <c r="BS29" s="420"/>
      <c r="BT29" s="420"/>
      <c r="BU29" s="421"/>
      <c r="BV29" s="419">
        <v>354949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93.6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1487203</v>
      </c>
      <c r="BO30" s="454"/>
      <c r="BP30" s="454"/>
      <c r="BQ30" s="454"/>
      <c r="BR30" s="454"/>
      <c r="BS30" s="454"/>
      <c r="BT30" s="454"/>
      <c r="BU30" s="455"/>
      <c r="BV30" s="453">
        <v>1491106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202</v>
      </c>
      <c r="X33" s="370"/>
      <c r="Y33" s="370"/>
      <c r="Z33" s="370"/>
      <c r="AA33" s="370"/>
      <c r="AB33" s="370"/>
      <c r="AC33" s="370"/>
      <c r="AD33" s="370"/>
      <c r="AE33" s="370"/>
      <c r="AF33" s="370"/>
      <c r="AG33" s="370"/>
      <c r="AH33" s="370"/>
      <c r="AI33" s="370"/>
      <c r="AJ33" s="370"/>
      <c r="AK33" s="370"/>
      <c r="AL33" s="206"/>
      <c r="AM33" s="371" t="s">
        <v>200</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200</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6</v>
      </c>
      <c r="V34" s="367"/>
      <c r="W34" s="368" t="str">
        <f>IF('各会計、関係団体の財政状況及び健全化判断比率'!B28="","",'各会計、関係団体の財政状況及び健全化判断比率'!B28)</f>
        <v>五木村国民健康保険特別会計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IF('各会計、関係団体の財政状況及び健全化判断比率'!B31="","",'各会計、関係団体の財政状況及び健全化判断比率'!B31)</f>
        <v>五木村簡易水道事業特別会計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熊本県市町村総合事務組合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（一財）五木村振興公社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五木村ダム対策事業特別会計</v>
      </c>
      <c r="F35" s="368"/>
      <c r="G35" s="368"/>
      <c r="H35" s="368"/>
      <c r="I35" s="368"/>
      <c r="J35" s="368"/>
      <c r="K35" s="368"/>
      <c r="L35" s="368"/>
      <c r="M35" s="368"/>
      <c r="N35" s="368"/>
      <c r="O35" s="368"/>
      <c r="P35" s="368"/>
      <c r="Q35" s="368"/>
      <c r="R35" s="368"/>
      <c r="S35" s="368"/>
      <c r="T35" s="181"/>
      <c r="U35" s="367">
        <f>IF(W35="","",U34+1)</f>
        <v>7</v>
      </c>
      <c r="V35" s="367"/>
      <c r="W35" s="368" t="str">
        <f>IF('各会計、関係団体の財政状況及び健全化判断比率'!B29="","",'各会計、関係団体の財政状況及び健全化判断比率'!B29)</f>
        <v>五木村介護保険特別会計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IF('各会計、関係団体の財政状況及び健全化判断比率'!B32="","",'各会計、関係団体の財政状況及び健全化判断比率'!B32)</f>
        <v>五木村農業集落排水事業特別会計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人吉下球磨消防組合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（株）子守唄の里五木</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五木村代替地上下水道事業特別会計</v>
      </c>
      <c r="F36" s="368"/>
      <c r="G36" s="368"/>
      <c r="H36" s="368"/>
      <c r="I36" s="368"/>
      <c r="J36" s="368"/>
      <c r="K36" s="368"/>
      <c r="L36" s="368"/>
      <c r="M36" s="368"/>
      <c r="N36" s="368"/>
      <c r="O36" s="368"/>
      <c r="P36" s="368"/>
      <c r="Q36" s="368"/>
      <c r="R36" s="368"/>
      <c r="S36" s="368"/>
      <c r="T36" s="181"/>
      <c r="U36" s="367">
        <f t="shared" ref="U36:U43" si="4">IF(W36="","",U35+1)</f>
        <v>8</v>
      </c>
      <c r="V36" s="367"/>
      <c r="W36" s="368" t="str">
        <f>IF('各会計、関係団体の財政状況及び健全化判断比率'!B30="","",'各会計、関係団体の財政状況及び健全化判断比率'!B30)</f>
        <v>五木村後期高齢者医療特別会計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人吉球磨広域行政組合（一般会計）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五木村墓地公園特別会計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熊本県後期高齢者医療広域連合（一般会計）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f t="shared" ref="C38:C43" si="5">IF(E38="","",C37+1)</f>
        <v>5</v>
      </c>
      <c r="D38" s="367"/>
      <c r="E38" s="368" t="str">
        <f>IF('各会計、関係団体の財政状況及び健全化判断比率'!B11="","",'各会計、関係団体の財政状況及び健全化判断比率'!B11)</f>
        <v>五木村情報通信事業特別会計</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熊本県後期高齢者医療広域連合（後期高齢者医療特別会計）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y1oBlkzgfnaqaw4OfiIGM2Nr2AMUoZ4aDGFkVw6zBdYZzuzKjH64BwP5KRsVjf3LkLsd7DTy7bvMwfjwOi2MTg==" saltValue="lfJl/Uvxl2sseMrzYb2gV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51" t="s">
        <v>572</v>
      </c>
      <c r="D34" s="1151"/>
      <c r="E34" s="1152"/>
      <c r="F34" s="32" t="s">
        <v>573</v>
      </c>
      <c r="G34" s="33">
        <v>0.11</v>
      </c>
      <c r="H34" s="33">
        <v>0</v>
      </c>
      <c r="I34" s="33">
        <v>0</v>
      </c>
      <c r="J34" s="34" t="s">
        <v>574</v>
      </c>
      <c r="K34" s="22"/>
      <c r="L34" s="22"/>
      <c r="M34" s="22"/>
      <c r="N34" s="22"/>
      <c r="O34" s="22"/>
      <c r="P34" s="22"/>
    </row>
    <row r="35" spans="1:16" ht="39" customHeight="1" x14ac:dyDescent="0.15">
      <c r="A35" s="22"/>
      <c r="B35" s="35"/>
      <c r="C35" s="1145" t="s">
        <v>575</v>
      </c>
      <c r="D35" s="1146"/>
      <c r="E35" s="1147"/>
      <c r="F35" s="36">
        <v>13.12</v>
      </c>
      <c r="G35" s="37">
        <v>3.78</v>
      </c>
      <c r="H35" s="37">
        <v>23.84</v>
      </c>
      <c r="I35" s="37">
        <v>23.31</v>
      </c>
      <c r="J35" s="38">
        <v>14.12</v>
      </c>
      <c r="K35" s="22"/>
      <c r="L35" s="22"/>
      <c r="M35" s="22"/>
      <c r="N35" s="22"/>
      <c r="O35" s="22"/>
      <c r="P35" s="22"/>
    </row>
    <row r="36" spans="1:16" ht="39" customHeight="1" x14ac:dyDescent="0.15">
      <c r="A36" s="22"/>
      <c r="B36" s="35"/>
      <c r="C36" s="1145" t="s">
        <v>576</v>
      </c>
      <c r="D36" s="1146"/>
      <c r="E36" s="1147"/>
      <c r="F36" s="36">
        <v>0.51</v>
      </c>
      <c r="G36" s="37">
        <v>0.35</v>
      </c>
      <c r="H36" s="37">
        <v>0.38</v>
      </c>
      <c r="I36" s="37">
        <v>0.95</v>
      </c>
      <c r="J36" s="38">
        <v>0.97</v>
      </c>
      <c r="K36" s="22"/>
      <c r="L36" s="22"/>
      <c r="M36" s="22"/>
      <c r="N36" s="22"/>
      <c r="O36" s="22"/>
      <c r="P36" s="22"/>
    </row>
    <row r="37" spans="1:16" ht="39" customHeight="1" x14ac:dyDescent="0.15">
      <c r="A37" s="22"/>
      <c r="B37" s="35"/>
      <c r="C37" s="1145" t="s">
        <v>577</v>
      </c>
      <c r="D37" s="1146"/>
      <c r="E37" s="1147"/>
      <c r="F37" s="36">
        <v>1.06</v>
      </c>
      <c r="G37" s="37">
        <v>0.26</v>
      </c>
      <c r="H37" s="37">
        <v>0.12</v>
      </c>
      <c r="I37" s="37">
        <v>0.08</v>
      </c>
      <c r="J37" s="38">
        <v>0.19</v>
      </c>
      <c r="K37" s="22"/>
      <c r="L37" s="22"/>
      <c r="M37" s="22"/>
      <c r="N37" s="22"/>
      <c r="O37" s="22"/>
      <c r="P37" s="22"/>
    </row>
    <row r="38" spans="1:16" ht="39" customHeight="1" x14ac:dyDescent="0.15">
      <c r="A38" s="22"/>
      <c r="B38" s="35"/>
      <c r="C38" s="1145" t="s">
        <v>578</v>
      </c>
      <c r="D38" s="1146"/>
      <c r="E38" s="1147"/>
      <c r="F38" s="36">
        <v>0</v>
      </c>
      <c r="G38" s="37">
        <v>0.02</v>
      </c>
      <c r="H38" s="37">
        <v>7.0000000000000007E-2</v>
      </c>
      <c r="I38" s="37">
        <v>0.04</v>
      </c>
      <c r="J38" s="38">
        <v>0.13</v>
      </c>
      <c r="K38" s="22"/>
      <c r="L38" s="22"/>
      <c r="M38" s="22"/>
      <c r="N38" s="22"/>
      <c r="O38" s="22"/>
      <c r="P38" s="22"/>
    </row>
    <row r="39" spans="1:16" ht="39" customHeight="1" x14ac:dyDescent="0.15">
      <c r="A39" s="22"/>
      <c r="B39" s="35"/>
      <c r="C39" s="1145" t="s">
        <v>579</v>
      </c>
      <c r="D39" s="1146"/>
      <c r="E39" s="1147"/>
      <c r="F39" s="36">
        <v>0.02</v>
      </c>
      <c r="G39" s="37">
        <v>0.01</v>
      </c>
      <c r="H39" s="37">
        <v>0.01</v>
      </c>
      <c r="I39" s="37">
        <v>0.02</v>
      </c>
      <c r="J39" s="38">
        <v>0.02</v>
      </c>
      <c r="K39" s="22"/>
      <c r="L39" s="22"/>
      <c r="M39" s="22"/>
      <c r="N39" s="22"/>
      <c r="O39" s="22"/>
      <c r="P39" s="22"/>
    </row>
    <row r="40" spans="1:16" ht="39" customHeight="1" x14ac:dyDescent="0.15">
      <c r="A40" s="22"/>
      <c r="B40" s="35"/>
      <c r="C40" s="1145" t="s">
        <v>580</v>
      </c>
      <c r="D40" s="1146"/>
      <c r="E40" s="1147"/>
      <c r="F40" s="36">
        <v>0.01</v>
      </c>
      <c r="G40" s="37">
        <v>0.03</v>
      </c>
      <c r="H40" s="37">
        <v>0</v>
      </c>
      <c r="I40" s="37">
        <v>0.02</v>
      </c>
      <c r="J40" s="38">
        <v>0.02</v>
      </c>
      <c r="K40" s="22"/>
      <c r="L40" s="22"/>
      <c r="M40" s="22"/>
      <c r="N40" s="22"/>
      <c r="O40" s="22"/>
      <c r="P40" s="22"/>
    </row>
    <row r="41" spans="1:16" ht="39" customHeight="1" x14ac:dyDescent="0.15">
      <c r="A41" s="22"/>
      <c r="B41" s="35"/>
      <c r="C41" s="1145" t="s">
        <v>581</v>
      </c>
      <c r="D41" s="1146"/>
      <c r="E41" s="1147"/>
      <c r="F41" s="36">
        <v>0</v>
      </c>
      <c r="G41" s="37">
        <v>0.06</v>
      </c>
      <c r="H41" s="37">
        <v>0</v>
      </c>
      <c r="I41" s="37">
        <v>0.05</v>
      </c>
      <c r="J41" s="38">
        <v>0.02</v>
      </c>
      <c r="K41" s="22"/>
      <c r="L41" s="22"/>
      <c r="M41" s="22"/>
      <c r="N41" s="22"/>
      <c r="O41" s="22"/>
      <c r="P41" s="22"/>
    </row>
    <row r="42" spans="1:16" ht="39" customHeight="1" x14ac:dyDescent="0.15">
      <c r="A42" s="22"/>
      <c r="B42" s="39"/>
      <c r="C42" s="1145" t="s">
        <v>582</v>
      </c>
      <c r="D42" s="1146"/>
      <c r="E42" s="1147"/>
      <c r="F42" s="36" t="s">
        <v>522</v>
      </c>
      <c r="G42" s="37" t="s">
        <v>522</v>
      </c>
      <c r="H42" s="37" t="s">
        <v>522</v>
      </c>
      <c r="I42" s="37" t="s">
        <v>522</v>
      </c>
      <c r="J42" s="38" t="s">
        <v>522</v>
      </c>
      <c r="K42" s="22"/>
      <c r="L42" s="22"/>
      <c r="M42" s="22"/>
      <c r="N42" s="22"/>
      <c r="O42" s="22"/>
      <c r="P42" s="22"/>
    </row>
    <row r="43" spans="1:16" ht="39" customHeight="1" thickBot="1" x14ac:dyDescent="0.2">
      <c r="A43" s="22"/>
      <c r="B43" s="40"/>
      <c r="C43" s="1148" t="s">
        <v>583</v>
      </c>
      <c r="D43" s="1149"/>
      <c r="E43" s="1150"/>
      <c r="F43" s="41">
        <v>0.01</v>
      </c>
      <c r="G43" s="42">
        <v>0</v>
      </c>
      <c r="H43" s="42">
        <v>0.01</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EfPq/o81hZmTeTk3nakUrWexgEjijIJW3ponp9bFx22Ej4iQoBEs+LtyyxL4BXBDAlL2+us/6fTYOZ4IIrlSA==" saltValue="1I7aTe6iSERfQlLP5w6X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37"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243</v>
      </c>
      <c r="L45" s="60">
        <v>240</v>
      </c>
      <c r="M45" s="60">
        <v>266</v>
      </c>
      <c r="N45" s="60">
        <v>318</v>
      </c>
      <c r="O45" s="61">
        <v>346</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522</v>
      </c>
      <c r="L46" s="64" t="s">
        <v>522</v>
      </c>
      <c r="M46" s="64" t="s">
        <v>522</v>
      </c>
      <c r="N46" s="64" t="s">
        <v>522</v>
      </c>
      <c r="O46" s="65" t="s">
        <v>522</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522</v>
      </c>
      <c r="L47" s="64" t="s">
        <v>522</v>
      </c>
      <c r="M47" s="64" t="s">
        <v>522</v>
      </c>
      <c r="N47" s="64" t="s">
        <v>522</v>
      </c>
      <c r="O47" s="65" t="s">
        <v>522</v>
      </c>
      <c r="P47" s="48"/>
      <c r="Q47" s="48"/>
      <c r="R47" s="48"/>
      <c r="S47" s="48"/>
      <c r="T47" s="48"/>
      <c r="U47" s="48"/>
    </row>
    <row r="48" spans="1:21" ht="30.75" customHeight="1" x14ac:dyDescent="0.15">
      <c r="A48" s="48"/>
      <c r="B48" s="1178"/>
      <c r="C48" s="1179"/>
      <c r="D48" s="62"/>
      <c r="E48" s="1155" t="s">
        <v>15</v>
      </c>
      <c r="F48" s="1155"/>
      <c r="G48" s="1155"/>
      <c r="H48" s="1155"/>
      <c r="I48" s="1155"/>
      <c r="J48" s="1156"/>
      <c r="K48" s="63">
        <v>7</v>
      </c>
      <c r="L48" s="64">
        <v>6</v>
      </c>
      <c r="M48" s="64">
        <v>7</v>
      </c>
      <c r="N48" s="64">
        <v>7</v>
      </c>
      <c r="O48" s="65">
        <v>7</v>
      </c>
      <c r="P48" s="48"/>
      <c r="Q48" s="48"/>
      <c r="R48" s="48"/>
      <c r="S48" s="48"/>
      <c r="T48" s="48"/>
      <c r="U48" s="48"/>
    </row>
    <row r="49" spans="1:21" ht="30.75" customHeight="1" x14ac:dyDescent="0.15">
      <c r="A49" s="48"/>
      <c r="B49" s="1178"/>
      <c r="C49" s="1179"/>
      <c r="D49" s="62"/>
      <c r="E49" s="1155" t="s">
        <v>16</v>
      </c>
      <c r="F49" s="1155"/>
      <c r="G49" s="1155"/>
      <c r="H49" s="1155"/>
      <c r="I49" s="1155"/>
      <c r="J49" s="1156"/>
      <c r="K49" s="63">
        <v>6</v>
      </c>
      <c r="L49" s="64">
        <v>6</v>
      </c>
      <c r="M49" s="64">
        <v>6</v>
      </c>
      <c r="N49" s="64">
        <v>7</v>
      </c>
      <c r="O49" s="65">
        <v>2</v>
      </c>
      <c r="P49" s="48"/>
      <c r="Q49" s="48"/>
      <c r="R49" s="48"/>
      <c r="S49" s="48"/>
      <c r="T49" s="48"/>
      <c r="U49" s="48"/>
    </row>
    <row r="50" spans="1:21" ht="30.75" customHeight="1" x14ac:dyDescent="0.15">
      <c r="A50" s="48"/>
      <c r="B50" s="1178"/>
      <c r="C50" s="1179"/>
      <c r="D50" s="62"/>
      <c r="E50" s="1155" t="s">
        <v>17</v>
      </c>
      <c r="F50" s="1155"/>
      <c r="G50" s="1155"/>
      <c r="H50" s="1155"/>
      <c r="I50" s="1155"/>
      <c r="J50" s="1156"/>
      <c r="K50" s="63">
        <v>2</v>
      </c>
      <c r="L50" s="64" t="s">
        <v>522</v>
      </c>
      <c r="M50" s="64">
        <v>0</v>
      </c>
      <c r="N50" s="64">
        <v>0</v>
      </c>
      <c r="O50" s="65" t="s">
        <v>522</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176</v>
      </c>
      <c r="L52" s="64">
        <v>171</v>
      </c>
      <c r="M52" s="64">
        <v>178</v>
      </c>
      <c r="N52" s="64">
        <v>194</v>
      </c>
      <c r="O52" s="65">
        <v>223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82</v>
      </c>
      <c r="L53" s="69">
        <v>81</v>
      </c>
      <c r="M53" s="69">
        <v>101</v>
      </c>
      <c r="N53" s="69">
        <v>138</v>
      </c>
      <c r="O53" s="70">
        <v>132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7bCSIzHVAUKtsN8tr7GO6QuApjwFQLZ7BM0bhK1ka/gouv/Z1FUrprY5LxY2Vyo3alTSWCE9b2bF6QF0rwsFQ==" saltValue="Wt63JU14Njk6wWuwL+S6o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2"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564</v>
      </c>
      <c r="J40" s="103" t="s">
        <v>565</v>
      </c>
      <c r="K40" s="103" t="s">
        <v>566</v>
      </c>
      <c r="L40" s="103" t="s">
        <v>567</v>
      </c>
      <c r="M40" s="104" t="s">
        <v>568</v>
      </c>
    </row>
    <row r="41" spans="2:13" ht="27.75" customHeight="1" x14ac:dyDescent="0.15">
      <c r="B41" s="1196" t="s">
        <v>32</v>
      </c>
      <c r="C41" s="1197"/>
      <c r="D41" s="105"/>
      <c r="E41" s="1198" t="s">
        <v>33</v>
      </c>
      <c r="F41" s="1198"/>
      <c r="G41" s="1198"/>
      <c r="H41" s="1199"/>
      <c r="I41" s="355">
        <v>2883</v>
      </c>
      <c r="J41" s="356">
        <v>3128</v>
      </c>
      <c r="K41" s="356">
        <v>3484</v>
      </c>
      <c r="L41" s="356">
        <v>3400</v>
      </c>
      <c r="M41" s="357">
        <v>3480</v>
      </c>
    </row>
    <row r="42" spans="2:13" ht="27.75" customHeight="1" x14ac:dyDescent="0.15">
      <c r="B42" s="1186"/>
      <c r="C42" s="1187"/>
      <c r="D42" s="106"/>
      <c r="E42" s="1190" t="s">
        <v>34</v>
      </c>
      <c r="F42" s="1190"/>
      <c r="G42" s="1190"/>
      <c r="H42" s="1191"/>
      <c r="I42" s="358" t="s">
        <v>522</v>
      </c>
      <c r="J42" s="359" t="s">
        <v>522</v>
      </c>
      <c r="K42" s="359">
        <v>3</v>
      </c>
      <c r="L42" s="359">
        <v>3</v>
      </c>
      <c r="M42" s="360" t="s">
        <v>522</v>
      </c>
    </row>
    <row r="43" spans="2:13" ht="27.75" customHeight="1" x14ac:dyDescent="0.15">
      <c r="B43" s="1186"/>
      <c r="C43" s="1187"/>
      <c r="D43" s="106"/>
      <c r="E43" s="1190" t="s">
        <v>35</v>
      </c>
      <c r="F43" s="1190"/>
      <c r="G43" s="1190"/>
      <c r="H43" s="1191"/>
      <c r="I43" s="358">
        <v>65</v>
      </c>
      <c r="J43" s="359">
        <v>65</v>
      </c>
      <c r="K43" s="359">
        <v>58</v>
      </c>
      <c r="L43" s="359">
        <v>54</v>
      </c>
      <c r="M43" s="360">
        <v>67</v>
      </c>
    </row>
    <row r="44" spans="2:13" ht="27.75" customHeight="1" x14ac:dyDescent="0.15">
      <c r="B44" s="1186"/>
      <c r="C44" s="1187"/>
      <c r="D44" s="106"/>
      <c r="E44" s="1190" t="s">
        <v>36</v>
      </c>
      <c r="F44" s="1190"/>
      <c r="G44" s="1190"/>
      <c r="H44" s="1191"/>
      <c r="I44" s="358">
        <v>25</v>
      </c>
      <c r="J44" s="359">
        <v>20</v>
      </c>
      <c r="K44" s="359">
        <v>15</v>
      </c>
      <c r="L44" s="359">
        <v>9</v>
      </c>
      <c r="M44" s="360">
        <v>14</v>
      </c>
    </row>
    <row r="45" spans="2:13" ht="27.75" customHeight="1" x14ac:dyDescent="0.15">
      <c r="B45" s="1186"/>
      <c r="C45" s="1187"/>
      <c r="D45" s="106"/>
      <c r="E45" s="1190" t="s">
        <v>37</v>
      </c>
      <c r="F45" s="1190"/>
      <c r="G45" s="1190"/>
      <c r="H45" s="1191"/>
      <c r="I45" s="358">
        <v>456</v>
      </c>
      <c r="J45" s="359">
        <v>403</v>
      </c>
      <c r="K45" s="359">
        <v>463</v>
      </c>
      <c r="L45" s="359">
        <v>395</v>
      </c>
      <c r="M45" s="360">
        <v>348</v>
      </c>
    </row>
    <row r="46" spans="2:13" ht="27.75" customHeight="1" x14ac:dyDescent="0.15">
      <c r="B46" s="1186"/>
      <c r="C46" s="1187"/>
      <c r="D46" s="107"/>
      <c r="E46" s="1190" t="s">
        <v>38</v>
      </c>
      <c r="F46" s="1190"/>
      <c r="G46" s="1190"/>
      <c r="H46" s="1191"/>
      <c r="I46" s="358" t="s">
        <v>522</v>
      </c>
      <c r="J46" s="359" t="s">
        <v>522</v>
      </c>
      <c r="K46" s="359" t="s">
        <v>522</v>
      </c>
      <c r="L46" s="359" t="s">
        <v>522</v>
      </c>
      <c r="M46" s="360" t="s">
        <v>522</v>
      </c>
    </row>
    <row r="47" spans="2:13" ht="27.75" customHeight="1" x14ac:dyDescent="0.15">
      <c r="B47" s="1186"/>
      <c r="C47" s="1187"/>
      <c r="D47" s="108"/>
      <c r="E47" s="1200" t="s">
        <v>39</v>
      </c>
      <c r="F47" s="1201"/>
      <c r="G47" s="1201"/>
      <c r="H47" s="1202"/>
      <c r="I47" s="358" t="s">
        <v>522</v>
      </c>
      <c r="J47" s="359" t="s">
        <v>522</v>
      </c>
      <c r="K47" s="359" t="s">
        <v>522</v>
      </c>
      <c r="L47" s="359" t="s">
        <v>522</v>
      </c>
      <c r="M47" s="360" t="s">
        <v>522</v>
      </c>
    </row>
    <row r="48" spans="2:13" ht="27.75" customHeight="1" x14ac:dyDescent="0.15">
      <c r="B48" s="1186"/>
      <c r="C48" s="1187"/>
      <c r="D48" s="106"/>
      <c r="E48" s="1190" t="s">
        <v>40</v>
      </c>
      <c r="F48" s="1190"/>
      <c r="G48" s="1190"/>
      <c r="H48" s="1191"/>
      <c r="I48" s="358" t="s">
        <v>522</v>
      </c>
      <c r="J48" s="359" t="s">
        <v>522</v>
      </c>
      <c r="K48" s="359" t="s">
        <v>522</v>
      </c>
      <c r="L48" s="359" t="s">
        <v>522</v>
      </c>
      <c r="M48" s="360" t="s">
        <v>522</v>
      </c>
    </row>
    <row r="49" spans="2:13" ht="27.75" customHeight="1" x14ac:dyDescent="0.15">
      <c r="B49" s="1188"/>
      <c r="C49" s="1189"/>
      <c r="D49" s="106"/>
      <c r="E49" s="1190" t="s">
        <v>41</v>
      </c>
      <c r="F49" s="1190"/>
      <c r="G49" s="1190"/>
      <c r="H49" s="1191"/>
      <c r="I49" s="358" t="s">
        <v>522</v>
      </c>
      <c r="J49" s="359" t="s">
        <v>522</v>
      </c>
      <c r="K49" s="359" t="s">
        <v>522</v>
      </c>
      <c r="L49" s="359" t="s">
        <v>522</v>
      </c>
      <c r="M49" s="360" t="s">
        <v>522</v>
      </c>
    </row>
    <row r="50" spans="2:13" ht="27.75" customHeight="1" x14ac:dyDescent="0.15">
      <c r="B50" s="1184" t="s">
        <v>42</v>
      </c>
      <c r="C50" s="1185"/>
      <c r="D50" s="109"/>
      <c r="E50" s="1190" t="s">
        <v>43</v>
      </c>
      <c r="F50" s="1190"/>
      <c r="G50" s="1190"/>
      <c r="H50" s="1191"/>
      <c r="I50" s="358">
        <v>1852</v>
      </c>
      <c r="J50" s="359">
        <v>1999</v>
      </c>
      <c r="K50" s="359">
        <v>1947</v>
      </c>
      <c r="L50" s="359">
        <v>2047</v>
      </c>
      <c r="M50" s="360">
        <v>2220</v>
      </c>
    </row>
    <row r="51" spans="2:13" ht="27.75" customHeight="1" x14ac:dyDescent="0.15">
      <c r="B51" s="1186"/>
      <c r="C51" s="1187"/>
      <c r="D51" s="106"/>
      <c r="E51" s="1190" t="s">
        <v>44</v>
      </c>
      <c r="F51" s="1190"/>
      <c r="G51" s="1190"/>
      <c r="H51" s="1191"/>
      <c r="I51" s="358">
        <v>25</v>
      </c>
      <c r="J51" s="359">
        <v>21</v>
      </c>
      <c r="K51" s="359">
        <v>17</v>
      </c>
      <c r="L51" s="359">
        <v>13</v>
      </c>
      <c r="M51" s="360">
        <v>9</v>
      </c>
    </row>
    <row r="52" spans="2:13" ht="27.75" customHeight="1" x14ac:dyDescent="0.15">
      <c r="B52" s="1188"/>
      <c r="C52" s="1189"/>
      <c r="D52" s="106"/>
      <c r="E52" s="1190" t="s">
        <v>45</v>
      </c>
      <c r="F52" s="1190"/>
      <c r="G52" s="1190"/>
      <c r="H52" s="1191"/>
      <c r="I52" s="358">
        <v>2481</v>
      </c>
      <c r="J52" s="359">
        <v>2451</v>
      </c>
      <c r="K52" s="359">
        <v>2594</v>
      </c>
      <c r="L52" s="359">
        <v>2554</v>
      </c>
      <c r="M52" s="360">
        <v>2648</v>
      </c>
    </row>
    <row r="53" spans="2:13" ht="27.75" customHeight="1" thickBot="1" x14ac:dyDescent="0.2">
      <c r="B53" s="1192" t="s">
        <v>46</v>
      </c>
      <c r="C53" s="1193"/>
      <c r="D53" s="110"/>
      <c r="E53" s="1194" t="s">
        <v>47</v>
      </c>
      <c r="F53" s="1194"/>
      <c r="G53" s="1194"/>
      <c r="H53" s="1195"/>
      <c r="I53" s="361">
        <v>-928</v>
      </c>
      <c r="J53" s="362">
        <v>-856</v>
      </c>
      <c r="K53" s="362">
        <v>-535</v>
      </c>
      <c r="L53" s="362">
        <v>-753</v>
      </c>
      <c r="M53" s="363">
        <v>-967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SpZYxzEQtbgugfu3Q6iZMwVYSNhn5s/y+lZhNVIzRC53RURaMC5uyjCdvJIqU3qDRf4/vsCeMM03bTfAU0fpwA==" saltValue="BwRMqSXxscoZuXeFyu92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zoomScale="70" zoomScaleNormal="70" zoomScaleSheetLayoutView="100" workbookViewId="0">
      <selection activeCell="H58" sqref="H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566</v>
      </c>
      <c r="G54" s="119" t="s">
        <v>567</v>
      </c>
      <c r="H54" s="120" t="s">
        <v>568</v>
      </c>
    </row>
    <row r="55" spans="2:8" ht="52.5" customHeight="1" x14ac:dyDescent="0.15">
      <c r="B55" s="121"/>
      <c r="C55" s="1211" t="s">
        <v>50</v>
      </c>
      <c r="D55" s="1211"/>
      <c r="E55" s="1212"/>
      <c r="F55" s="122">
        <v>554</v>
      </c>
      <c r="G55" s="122">
        <v>703</v>
      </c>
      <c r="H55" s="123">
        <v>883</v>
      </c>
    </row>
    <row r="56" spans="2:8" ht="52.5" customHeight="1" x14ac:dyDescent="0.15">
      <c r="B56" s="124"/>
      <c r="C56" s="1213" t="s">
        <v>51</v>
      </c>
      <c r="D56" s="1213"/>
      <c r="E56" s="1214"/>
      <c r="F56" s="125">
        <v>341</v>
      </c>
      <c r="G56" s="125">
        <v>355</v>
      </c>
      <c r="H56" s="126">
        <v>354</v>
      </c>
    </row>
    <row r="57" spans="2:8" ht="53.25" customHeight="1" x14ac:dyDescent="0.15">
      <c r="B57" s="124"/>
      <c r="C57" s="1215" t="s">
        <v>52</v>
      </c>
      <c r="D57" s="1215"/>
      <c r="E57" s="1216"/>
      <c r="F57" s="127">
        <v>1535</v>
      </c>
      <c r="G57" s="127">
        <v>1491</v>
      </c>
      <c r="H57" s="128">
        <v>1487</v>
      </c>
    </row>
    <row r="58" spans="2:8" ht="45.75" customHeight="1" x14ac:dyDescent="0.15">
      <c r="B58" s="129"/>
      <c r="C58" s="1203" t="s">
        <v>597</v>
      </c>
      <c r="D58" s="1204"/>
      <c r="E58" s="1205"/>
      <c r="F58" s="130">
        <v>750</v>
      </c>
      <c r="G58" s="130">
        <v>679</v>
      </c>
      <c r="H58" s="131">
        <v>649</v>
      </c>
    </row>
    <row r="59" spans="2:8" ht="45.75" customHeight="1" x14ac:dyDescent="0.15">
      <c r="B59" s="129"/>
      <c r="C59" s="1203" t="s">
        <v>598</v>
      </c>
      <c r="D59" s="1204"/>
      <c r="E59" s="1205"/>
      <c r="F59" s="130">
        <v>316</v>
      </c>
      <c r="G59" s="130">
        <v>317</v>
      </c>
      <c r="H59" s="131">
        <v>318</v>
      </c>
    </row>
    <row r="60" spans="2:8" ht="45.75" customHeight="1" x14ac:dyDescent="0.15">
      <c r="B60" s="129"/>
      <c r="C60" s="1203" t="s">
        <v>599</v>
      </c>
      <c r="D60" s="1204"/>
      <c r="E60" s="1205"/>
      <c r="F60" s="130">
        <v>185</v>
      </c>
      <c r="G60" s="130">
        <v>202</v>
      </c>
      <c r="H60" s="131">
        <v>231</v>
      </c>
    </row>
    <row r="61" spans="2:8" ht="45.75" customHeight="1" x14ac:dyDescent="0.15">
      <c r="B61" s="129"/>
      <c r="C61" s="1203" t="s">
        <v>600</v>
      </c>
      <c r="D61" s="1204"/>
      <c r="E61" s="1205"/>
      <c r="F61" s="130">
        <v>102</v>
      </c>
      <c r="G61" s="130">
        <v>102</v>
      </c>
      <c r="H61" s="131">
        <v>102</v>
      </c>
    </row>
    <row r="62" spans="2:8" ht="45.75" customHeight="1" thickBot="1" x14ac:dyDescent="0.2">
      <c r="B62" s="132"/>
      <c r="C62" s="1206" t="s">
        <v>601</v>
      </c>
      <c r="D62" s="1207"/>
      <c r="E62" s="1208"/>
      <c r="F62" s="133">
        <v>49</v>
      </c>
      <c r="G62" s="133">
        <v>58</v>
      </c>
      <c r="H62" s="134">
        <v>64</v>
      </c>
    </row>
    <row r="63" spans="2:8" ht="52.5" customHeight="1" thickBot="1" x14ac:dyDescent="0.2">
      <c r="B63" s="135"/>
      <c r="C63" s="1209" t="s">
        <v>53</v>
      </c>
      <c r="D63" s="1209"/>
      <c r="E63" s="1210"/>
      <c r="F63" s="136">
        <v>2430</v>
      </c>
      <c r="G63" s="136">
        <v>2549</v>
      </c>
      <c r="H63" s="137">
        <v>2724</v>
      </c>
    </row>
    <row r="64" spans="2:8" x14ac:dyDescent="0.15"/>
  </sheetData>
  <sheetProtection algorithmName="SHA-512" hashValue="bTXVu6QYGcJjJSuuoBjfk/4lgf3dQPKRe9M+S673NFkof49UClc/7KoIBffbI6xAzxdAAqHdxbdkJrjmLmWLvw==" saltValue="LPMU8rMiJ/rRTVJawa9I2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561</v>
      </c>
      <c r="G2" s="151"/>
      <c r="H2" s="152"/>
    </row>
    <row r="3" spans="1:8" x14ac:dyDescent="0.15">
      <c r="A3" s="148" t="s">
        <v>554</v>
      </c>
      <c r="B3" s="153"/>
      <c r="C3" s="154"/>
      <c r="D3" s="155">
        <v>991486</v>
      </c>
      <c r="E3" s="156"/>
      <c r="F3" s="157">
        <v>271581</v>
      </c>
      <c r="G3" s="158"/>
      <c r="H3" s="159"/>
    </row>
    <row r="4" spans="1:8" x14ac:dyDescent="0.15">
      <c r="A4" s="160"/>
      <c r="B4" s="161"/>
      <c r="C4" s="162"/>
      <c r="D4" s="163">
        <v>407662</v>
      </c>
      <c r="E4" s="164"/>
      <c r="F4" s="165">
        <v>117844</v>
      </c>
      <c r="G4" s="166"/>
      <c r="H4" s="167"/>
    </row>
    <row r="5" spans="1:8" x14ac:dyDescent="0.15">
      <c r="A5" s="148" t="s">
        <v>556</v>
      </c>
      <c r="B5" s="153"/>
      <c r="C5" s="154"/>
      <c r="D5" s="155">
        <v>713702</v>
      </c>
      <c r="E5" s="156"/>
      <c r="F5" s="157">
        <v>268375</v>
      </c>
      <c r="G5" s="158"/>
      <c r="H5" s="159"/>
    </row>
    <row r="6" spans="1:8" x14ac:dyDescent="0.15">
      <c r="A6" s="160"/>
      <c r="B6" s="161"/>
      <c r="C6" s="162"/>
      <c r="D6" s="163">
        <v>397909</v>
      </c>
      <c r="E6" s="164"/>
      <c r="F6" s="165">
        <v>119602</v>
      </c>
      <c r="G6" s="166"/>
      <c r="H6" s="167"/>
    </row>
    <row r="7" spans="1:8" x14ac:dyDescent="0.15">
      <c r="A7" s="148" t="s">
        <v>557</v>
      </c>
      <c r="B7" s="153"/>
      <c r="C7" s="154"/>
      <c r="D7" s="155">
        <v>701163</v>
      </c>
      <c r="E7" s="156"/>
      <c r="F7" s="157">
        <v>301035</v>
      </c>
      <c r="G7" s="158"/>
      <c r="H7" s="159"/>
    </row>
    <row r="8" spans="1:8" x14ac:dyDescent="0.15">
      <c r="A8" s="160"/>
      <c r="B8" s="161"/>
      <c r="C8" s="162"/>
      <c r="D8" s="163">
        <v>442248</v>
      </c>
      <c r="E8" s="164"/>
      <c r="F8" s="165">
        <v>154376</v>
      </c>
      <c r="G8" s="166"/>
      <c r="H8" s="167"/>
    </row>
    <row r="9" spans="1:8" x14ac:dyDescent="0.15">
      <c r="A9" s="148" t="s">
        <v>558</v>
      </c>
      <c r="B9" s="153"/>
      <c r="C9" s="154"/>
      <c r="D9" s="155">
        <v>499237</v>
      </c>
      <c r="E9" s="156"/>
      <c r="F9" s="157">
        <v>277467</v>
      </c>
      <c r="G9" s="158"/>
      <c r="H9" s="159"/>
    </row>
    <row r="10" spans="1:8" x14ac:dyDescent="0.15">
      <c r="A10" s="160"/>
      <c r="B10" s="161"/>
      <c r="C10" s="162"/>
      <c r="D10" s="163">
        <v>159065</v>
      </c>
      <c r="E10" s="164"/>
      <c r="F10" s="165">
        <v>128378</v>
      </c>
      <c r="G10" s="166"/>
      <c r="H10" s="167"/>
    </row>
    <row r="11" spans="1:8" x14ac:dyDescent="0.15">
      <c r="A11" s="148" t="s">
        <v>559</v>
      </c>
      <c r="B11" s="153"/>
      <c r="C11" s="154"/>
      <c r="D11" s="155">
        <v>629655</v>
      </c>
      <c r="E11" s="156"/>
      <c r="F11" s="157">
        <v>282256</v>
      </c>
      <c r="G11" s="158"/>
      <c r="H11" s="159"/>
    </row>
    <row r="12" spans="1:8" x14ac:dyDescent="0.15">
      <c r="A12" s="160"/>
      <c r="B12" s="161"/>
      <c r="C12" s="168"/>
      <c r="D12" s="163">
        <v>370036</v>
      </c>
      <c r="E12" s="164"/>
      <c r="F12" s="165">
        <v>145453</v>
      </c>
      <c r="G12" s="166"/>
      <c r="H12" s="167"/>
    </row>
    <row r="13" spans="1:8" x14ac:dyDescent="0.15">
      <c r="A13" s="148"/>
      <c r="B13" s="153"/>
      <c r="C13" s="169"/>
      <c r="D13" s="170">
        <v>707049</v>
      </c>
      <c r="E13" s="171"/>
      <c r="F13" s="172">
        <v>280143</v>
      </c>
      <c r="G13" s="173"/>
      <c r="H13" s="159"/>
    </row>
    <row r="14" spans="1:8" x14ac:dyDescent="0.15">
      <c r="A14" s="160"/>
      <c r="B14" s="161"/>
      <c r="C14" s="162"/>
      <c r="D14" s="163">
        <v>355384</v>
      </c>
      <c r="E14" s="164"/>
      <c r="F14" s="165">
        <v>133131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11.98</v>
      </c>
      <c r="C19" s="174">
        <f>ROUND(VALUE(SUBSTITUTE(実質収支比率等に係る経年分析!G$48,"▲","-")),2)</f>
        <v>3.94</v>
      </c>
      <c r="D19" s="174">
        <f>ROUND(VALUE(SUBSTITUTE(実質収支比率等に係る経年分析!H$48,"▲","-")),2)</f>
        <v>23.93</v>
      </c>
      <c r="E19" s="174">
        <f>ROUND(VALUE(SUBSTITUTE(実質収支比率等に係る経年分析!I$48,"▲","-")),2)</f>
        <v>23.37</v>
      </c>
      <c r="F19" s="174">
        <f>ROUND(VALUE(SUBSTITUTE(実質収支比率等に係る経年分析!J$48,"▲","-")),2)</f>
        <v>14.21</v>
      </c>
    </row>
    <row r="20" spans="1:11" x14ac:dyDescent="0.15">
      <c r="A20" s="174" t="s">
        <v>57</v>
      </c>
      <c r="B20" s="174">
        <f>ROUND(VALUE(SUBSTITUTE(実質収支比率等に係る経年分析!F$47,"▲","-")),2)</f>
        <v>47.3</v>
      </c>
      <c r="C20" s="174">
        <f>ROUND(VALUE(SUBSTITUTE(実質収支比率等に係る経年分析!G$47,"▲","-")),2)</f>
        <v>45.85</v>
      </c>
      <c r="D20" s="174">
        <f>ROUND(VALUE(SUBSTITUTE(実質収支比率等に係る経年分析!H$47,"▲","-")),2)</f>
        <v>41.75</v>
      </c>
      <c r="E20" s="174">
        <f>ROUND(VALUE(SUBSTITUTE(実質収支比率等に係る経年分析!I$47,"▲","-")),2)</f>
        <v>48.38</v>
      </c>
      <c r="F20" s="174">
        <f>ROUND(VALUE(SUBSTITUTE(実質収支比率等に係る経年分析!J$47,"▲","-")),2)</f>
        <v>61.57</v>
      </c>
    </row>
    <row r="21" spans="1:11" x14ac:dyDescent="0.15">
      <c r="A21" s="174" t="s">
        <v>58</v>
      </c>
      <c r="B21" s="174">
        <f>IF(ISNUMBER(VALUE(SUBSTITUTE(実質収支比率等に係る経年分析!F$49,"▲","-"))),ROUND(VALUE(SUBSTITUTE(実質収支比率等に係る経年分析!F$49,"▲","-")),2),NA())</f>
        <v>-45.71</v>
      </c>
      <c r="C21" s="174">
        <f>IF(ISNUMBER(VALUE(SUBSTITUTE(実質収支比率等に係る経年分析!G$49,"▲","-"))),ROUND(VALUE(SUBSTITUTE(実質収支比率等に係る経年分析!G$49,"▲","-")),2),NA())</f>
        <v>-15.14</v>
      </c>
      <c r="D21" s="174">
        <f>IF(ISNUMBER(VALUE(SUBSTITUTE(実質収支比率等に係る経年分析!H$49,"▲","-"))),ROUND(VALUE(SUBSTITUTE(実質収支比率等に係る経年分析!H$49,"▲","-")),2),NA())</f>
        <v>15.06</v>
      </c>
      <c r="E21" s="174">
        <f>IF(ISNUMBER(VALUE(SUBSTITUTE(実質収支比率等に係る経年分析!I$49,"▲","-"))),ROUND(VALUE(SUBSTITUTE(実質収支比率等に係る経年分析!I$49,"▲","-")),2),NA())</f>
        <v>0.83</v>
      </c>
      <c r="F21" s="174">
        <f>IF(ISNUMBER(VALUE(SUBSTITUTE(実質収支比率等に係る経年分析!J$49,"▲","-"))),ROUND(VALUE(SUBSTITUTE(実質収支比率等に係る経年分析!J$49,"▲","-")),2),NA())</f>
        <v>-8.73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五木村簡易水道事業特別会計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五木村農業集落排水事業特別会計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五木村後期高齢者医療特別会計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五木村代替地上下水道事業特別会計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7.0000000000000007E-2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0.13</v>
      </c>
    </row>
    <row r="33" spans="1:16" x14ac:dyDescent="0.15">
      <c r="A33" s="175" t="str">
        <f>IF(連結実質赤字比率に係る赤字・黒字の構成分析!C$37="",NA(),連結実質赤字比率に係る赤字・黒字の構成分析!C$37)</f>
        <v>五木村国民健康保険特別会計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0.19</v>
      </c>
    </row>
    <row r="34" spans="1:16" x14ac:dyDescent="0.15">
      <c r="A34" s="175" t="str">
        <f>IF(連結実質赤字比率に係る赤字・黒字の構成分析!C$36="",NA(),連結実質赤字比率に係る赤字・黒字の構成分析!C$36)</f>
        <v>五木村介護保険特別会計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0.97</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13.12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3.78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23.84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23.31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14.12</v>
      </c>
    </row>
    <row r="36" spans="1:16" x14ac:dyDescent="0.15">
      <c r="A36" s="175" t="str">
        <f>IF(連結実質赤字比率に係る赤字・黒字の構成分析!C$34="",NA(),連結実質赤字比率に係る赤字・黒字の構成分析!C$34)</f>
        <v>五木村情報通信事業特別会計</v>
      </c>
      <c r="B36" s="175">
        <f>IF(ROUND(VALUE(SUBSTITUTE(連結実質赤字比率に係る赤字・黒字の構成分析!F$34,"▲", "-")), 2) &lt; 0, ABS(ROUND(VALUE(SUBSTITUTE(連結実質赤字比率に係る赤字・黒字の構成分析!F$34,"▲", "-")), 2)), NA())</f>
        <v>1.1599999999999999</v>
      </c>
      <c r="C36" s="175" t="e">
        <f>IF(ROUND(VALUE(SUBSTITUTE(連結実質赤字比率に係る赤字・黒字の構成分析!F$34,"▲", "-")), 2) &gt;= 0, ABS(ROUND(VALUE(SUBSTITUTE(連結実質赤字比率に係る赤字・黒字の構成分析!F$34,"▲", "-")), 2)), NA())</f>
        <v>#N/A</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0.11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v>
      </c>
      <c r="J36" s="175">
        <f>IF(ROUND(VALUE(SUBSTITUTE(連結実質赤字比率に係る赤字・黒字の構成分析!J$34,"▲", "-")), 2) &lt; 0, ABS(ROUND(VALUE(SUBSTITUTE(連結実質赤字比率に係る赤字・黒字の構成分析!J$34,"▲", "-")), 2)), NA())</f>
        <v>0.06</v>
      </c>
      <c r="K36" s="175" t="e">
        <f>IF(ROUND(VALUE(SUBSTITUTE(連結実質赤字比率に係る赤字・黒字の構成分析!J$34,"▲", "-")), 2) &gt;= 0, ABS(ROUND(VALUE(SUBSTITUTE(連結実質赤字比率に係る赤字・黒字の構成分析!J$34,"▲", "-")), 2)), NA())</f>
        <v>#N/A</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176</v>
      </c>
      <c r="E42" s="176"/>
      <c r="F42" s="176"/>
      <c r="G42" s="176">
        <f>'実質公債費比率（分子）の構造'!L$52</f>
        <v>171</v>
      </c>
      <c r="H42" s="176"/>
      <c r="I42" s="176"/>
      <c r="J42" s="176">
        <f>'実質公債費比率（分子）の構造'!M$52</f>
        <v>178</v>
      </c>
      <c r="K42" s="176"/>
      <c r="L42" s="176"/>
      <c r="M42" s="176">
        <f>'実質公債費比率（分子）の構造'!N$52</f>
        <v>194</v>
      </c>
      <c r="N42" s="176"/>
      <c r="O42" s="176"/>
      <c r="P42" s="176">
        <f>'実質公債費比率（分子）の構造'!O$52</f>
        <v>223</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f>'実質公債費比率（分子）の構造'!K$50</f>
        <v>2</v>
      </c>
      <c r="C44" s="176"/>
      <c r="D44" s="176"/>
      <c r="E44" s="176" t="str">
        <f>'実質公債費比率（分子）の構造'!L$50</f>
        <v>-</v>
      </c>
      <c r="F44" s="176"/>
      <c r="G44" s="176"/>
      <c r="H44" s="176">
        <f>'実質公債費比率（分子）の構造'!M$50</f>
        <v>0</v>
      </c>
      <c r="I44" s="176"/>
      <c r="J44" s="176"/>
      <c r="K44" s="176">
        <f>'実質公債費比率（分子）の構造'!N$50</f>
        <v>0</v>
      </c>
      <c r="L44" s="176"/>
      <c r="M44" s="176"/>
      <c r="N44" s="176" t="str">
        <f>'実質公債費比率（分子）の構造'!O$50</f>
        <v>-</v>
      </c>
      <c r="O44" s="176"/>
      <c r="P44" s="176"/>
    </row>
    <row r="45" spans="1:16" x14ac:dyDescent="0.15">
      <c r="A45" s="176" t="s">
        <v>68</v>
      </c>
      <c r="B45" s="176">
        <f>'実質公債費比率（分子）の構造'!K$49</f>
        <v>6</v>
      </c>
      <c r="C45" s="176"/>
      <c r="D45" s="176"/>
      <c r="E45" s="176">
        <f>'実質公債費比率（分子）の構造'!L$49</f>
        <v>6</v>
      </c>
      <c r="F45" s="176"/>
      <c r="G45" s="176"/>
      <c r="H45" s="176">
        <f>'実質公債費比率（分子）の構造'!M$49</f>
        <v>6</v>
      </c>
      <c r="I45" s="176"/>
      <c r="J45" s="176"/>
      <c r="K45" s="176">
        <f>'実質公債費比率（分子）の構造'!N$49</f>
        <v>7</v>
      </c>
      <c r="L45" s="176"/>
      <c r="M45" s="176"/>
      <c r="N45" s="176">
        <f>'実質公債費比率（分子）の構造'!O$49</f>
        <v>2</v>
      </c>
      <c r="O45" s="176"/>
      <c r="P45" s="176"/>
    </row>
    <row r="46" spans="1:16" x14ac:dyDescent="0.15">
      <c r="A46" s="176" t="s">
        <v>69</v>
      </c>
      <c r="B46" s="176">
        <f>'実質公債費比率（分子）の構造'!K$48</f>
        <v>7</v>
      </c>
      <c r="C46" s="176"/>
      <c r="D46" s="176"/>
      <c r="E46" s="176">
        <f>'実質公債費比率（分子）の構造'!L$48</f>
        <v>6</v>
      </c>
      <c r="F46" s="176"/>
      <c r="G46" s="176"/>
      <c r="H46" s="176">
        <f>'実質公債費比率（分子）の構造'!M$48</f>
        <v>7</v>
      </c>
      <c r="I46" s="176"/>
      <c r="J46" s="176"/>
      <c r="K46" s="176">
        <f>'実質公債費比率（分子）の構造'!N$48</f>
        <v>7</v>
      </c>
      <c r="L46" s="176"/>
      <c r="M46" s="176"/>
      <c r="N46" s="176">
        <f>'実質公債費比率（分子）の構造'!O$48</f>
        <v>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243</v>
      </c>
      <c r="C49" s="176"/>
      <c r="D49" s="176"/>
      <c r="E49" s="176">
        <f>'実質公債費比率（分子）の構造'!L$45</f>
        <v>240</v>
      </c>
      <c r="F49" s="176"/>
      <c r="G49" s="176"/>
      <c r="H49" s="176">
        <f>'実質公債費比率（分子）の構造'!M$45</f>
        <v>266</v>
      </c>
      <c r="I49" s="176"/>
      <c r="J49" s="176"/>
      <c r="K49" s="176">
        <f>'実質公債費比率（分子）の構造'!N$45</f>
        <v>318</v>
      </c>
      <c r="L49" s="176"/>
      <c r="M49" s="176"/>
      <c r="N49" s="176">
        <f>'実質公債費比率（分子）の構造'!O$45</f>
        <v>346</v>
      </c>
      <c r="O49" s="176"/>
      <c r="P49" s="176"/>
    </row>
    <row r="50" spans="1:16" x14ac:dyDescent="0.15">
      <c r="A50" s="176" t="s">
        <v>73</v>
      </c>
      <c r="B50" s="176" t="e">
        <f>NA()</f>
        <v>#N/A</v>
      </c>
      <c r="C50" s="176">
        <f>IF(ISNUMBER('実質公債費比率（分子）の構造'!K$53),'実質公債費比率（分子）の構造'!K$53,NA())</f>
        <v>82</v>
      </c>
      <c r="D50" s="176" t="e">
        <f>NA()</f>
        <v>#N/A</v>
      </c>
      <c r="E50" s="176" t="e">
        <f>NA()</f>
        <v>#N/A</v>
      </c>
      <c r="F50" s="176">
        <f>IF(ISNUMBER('実質公債費比率（分子）の構造'!L$53),'実質公債費比率（分子）の構造'!L$53,NA())</f>
        <v>81</v>
      </c>
      <c r="G50" s="176" t="e">
        <f>NA()</f>
        <v>#N/A</v>
      </c>
      <c r="H50" s="176" t="e">
        <f>NA()</f>
        <v>#N/A</v>
      </c>
      <c r="I50" s="176">
        <f>IF(ISNUMBER('実質公債費比率（分子）の構造'!M$53),'実質公債費比率（分子）の構造'!M$53,NA())</f>
        <v>101</v>
      </c>
      <c r="J50" s="176" t="e">
        <f>NA()</f>
        <v>#N/A</v>
      </c>
      <c r="K50" s="176" t="e">
        <f>NA()</f>
        <v>#N/A</v>
      </c>
      <c r="L50" s="176">
        <f>IF(ISNUMBER('実質公債費比率（分子）の構造'!N$53),'実質公債費比率（分子）の構造'!N$53,NA())</f>
        <v>138</v>
      </c>
      <c r="M50" s="176" t="e">
        <f>NA()</f>
        <v>#N/A</v>
      </c>
      <c r="N50" s="176" t="e">
        <f>NA()</f>
        <v>#N/A</v>
      </c>
      <c r="O50" s="176">
        <f>IF(ISNUMBER('実質公債費比率（分子）の構造'!O$53),'実質公債費比率（分子）の構造'!O$53,NA())</f>
        <v>132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2481</v>
      </c>
      <c r="E56" s="175"/>
      <c r="F56" s="175"/>
      <c r="G56" s="175">
        <f>'将来負担比率（分子）の構造'!J$52</f>
        <v>2451</v>
      </c>
      <c r="H56" s="175"/>
      <c r="I56" s="175"/>
      <c r="J56" s="175">
        <f>'将来負担比率（分子）の構造'!K$52</f>
        <v>2594</v>
      </c>
      <c r="K56" s="175"/>
      <c r="L56" s="175"/>
      <c r="M56" s="175">
        <f>'将来負担比率（分子）の構造'!L$52</f>
        <v>2554</v>
      </c>
      <c r="N56" s="175"/>
      <c r="O56" s="175"/>
      <c r="P56" s="175">
        <f>'将来負担比率（分子）の構造'!M$52</f>
        <v>2648</v>
      </c>
    </row>
    <row r="57" spans="1:16" x14ac:dyDescent="0.15">
      <c r="A57" s="175" t="s">
        <v>44</v>
      </c>
      <c r="B57" s="175"/>
      <c r="C57" s="175"/>
      <c r="D57" s="175">
        <f>'将来負担比率（分子）の構造'!I$51</f>
        <v>25</v>
      </c>
      <c r="E57" s="175"/>
      <c r="F57" s="175"/>
      <c r="G57" s="175">
        <f>'将来負担比率（分子）の構造'!J$51</f>
        <v>21</v>
      </c>
      <c r="H57" s="175"/>
      <c r="I57" s="175"/>
      <c r="J57" s="175">
        <f>'将来負担比率（分子）の構造'!K$51</f>
        <v>17</v>
      </c>
      <c r="K57" s="175"/>
      <c r="L57" s="175"/>
      <c r="M57" s="175">
        <f>'将来負担比率（分子）の構造'!L$51</f>
        <v>13</v>
      </c>
      <c r="N57" s="175"/>
      <c r="O57" s="175"/>
      <c r="P57" s="175">
        <f>'将来負担比率（分子）の構造'!M$51</f>
        <v>9</v>
      </c>
    </row>
    <row r="58" spans="1:16" x14ac:dyDescent="0.15">
      <c r="A58" s="175" t="s">
        <v>43</v>
      </c>
      <c r="B58" s="175"/>
      <c r="C58" s="175"/>
      <c r="D58" s="175">
        <f>'将来負担比率（分子）の構造'!I$50</f>
        <v>1852</v>
      </c>
      <c r="E58" s="175"/>
      <c r="F58" s="175"/>
      <c r="G58" s="175">
        <f>'将来負担比率（分子）の構造'!J$50</f>
        <v>1999</v>
      </c>
      <c r="H58" s="175"/>
      <c r="I58" s="175"/>
      <c r="J58" s="175">
        <f>'将来負担比率（分子）の構造'!K$50</f>
        <v>1947</v>
      </c>
      <c r="K58" s="175"/>
      <c r="L58" s="175"/>
      <c r="M58" s="175">
        <f>'将来負担比率（分子）の構造'!L$50</f>
        <v>2047</v>
      </c>
      <c r="N58" s="175"/>
      <c r="O58" s="175"/>
      <c r="P58" s="175">
        <f>'将来負担比率（分子）の構造'!M$50</f>
        <v>2220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456</v>
      </c>
      <c r="C62" s="175"/>
      <c r="D62" s="175"/>
      <c r="E62" s="175">
        <f>'将来負担比率（分子）の構造'!J$45</f>
        <v>403</v>
      </c>
      <c r="F62" s="175"/>
      <c r="G62" s="175"/>
      <c r="H62" s="175">
        <f>'将来負担比率（分子）の構造'!K$45</f>
        <v>463</v>
      </c>
      <c r="I62" s="175"/>
      <c r="J62" s="175"/>
      <c r="K62" s="175">
        <f>'将来負担比率（分子）の構造'!L$45</f>
        <v>395</v>
      </c>
      <c r="L62" s="175"/>
      <c r="M62" s="175"/>
      <c r="N62" s="175">
        <f>'将来負担比率（分子）の構造'!M$45</f>
        <v>348</v>
      </c>
      <c r="O62" s="175"/>
      <c r="P62" s="175"/>
    </row>
    <row r="63" spans="1:16" x14ac:dyDescent="0.15">
      <c r="A63" s="175" t="s">
        <v>36</v>
      </c>
      <c r="B63" s="175">
        <f>'将来負担比率（分子）の構造'!I$44</f>
        <v>25</v>
      </c>
      <c r="C63" s="175"/>
      <c r="D63" s="175"/>
      <c r="E63" s="175">
        <f>'将来負担比率（分子）の構造'!J$44</f>
        <v>20</v>
      </c>
      <c r="F63" s="175"/>
      <c r="G63" s="175"/>
      <c r="H63" s="175">
        <f>'将来負担比率（分子）の構造'!K$44</f>
        <v>15</v>
      </c>
      <c r="I63" s="175"/>
      <c r="J63" s="175"/>
      <c r="K63" s="175">
        <f>'将来負担比率（分子）の構造'!L$44</f>
        <v>9</v>
      </c>
      <c r="L63" s="175"/>
      <c r="M63" s="175"/>
      <c r="N63" s="175">
        <f>'将来負担比率（分子）の構造'!M$44</f>
        <v>14</v>
      </c>
      <c r="O63" s="175"/>
      <c r="P63" s="175"/>
    </row>
    <row r="64" spans="1:16" x14ac:dyDescent="0.15">
      <c r="A64" s="175" t="s">
        <v>35</v>
      </c>
      <c r="B64" s="175">
        <f>'将来負担比率（分子）の構造'!I$43</f>
        <v>65</v>
      </c>
      <c r="C64" s="175"/>
      <c r="D64" s="175"/>
      <c r="E64" s="175">
        <f>'将来負担比率（分子）の構造'!J$43</f>
        <v>65</v>
      </c>
      <c r="F64" s="175"/>
      <c r="G64" s="175"/>
      <c r="H64" s="175">
        <f>'将来負担比率（分子）の構造'!K$43</f>
        <v>58</v>
      </c>
      <c r="I64" s="175"/>
      <c r="J64" s="175"/>
      <c r="K64" s="175">
        <f>'将来負担比率（分子）の構造'!L$43</f>
        <v>54</v>
      </c>
      <c r="L64" s="175"/>
      <c r="M64" s="175"/>
      <c r="N64" s="175">
        <f>'将来負担比率（分子）の構造'!M$43</f>
        <v>67</v>
      </c>
      <c r="O64" s="175"/>
      <c r="P64" s="175"/>
    </row>
    <row r="65" spans="1:16" x14ac:dyDescent="0.15">
      <c r="A65" s="175" t="s">
        <v>34</v>
      </c>
      <c r="B65" s="175" t="str">
        <f>'将来負担比率（分子）の構造'!I$42</f>
        <v>-</v>
      </c>
      <c r="C65" s="175"/>
      <c r="D65" s="175"/>
      <c r="E65" s="175" t="str">
        <f>'将来負担比率（分子）の構造'!J$42</f>
        <v>-</v>
      </c>
      <c r="F65" s="175"/>
      <c r="G65" s="175"/>
      <c r="H65" s="175">
        <f>'将来負担比率（分子）の構造'!K$42</f>
        <v>3</v>
      </c>
      <c r="I65" s="175"/>
      <c r="J65" s="175"/>
      <c r="K65" s="175">
        <f>'将来負担比率（分子）の構造'!L$42</f>
        <v>3</v>
      </c>
      <c r="L65" s="175"/>
      <c r="M65" s="175"/>
      <c r="N65" s="175" t="str">
        <f>'将来負担比率（分子）の構造'!M$42</f>
        <v>-</v>
      </c>
      <c r="O65" s="175"/>
      <c r="P65" s="175"/>
    </row>
    <row r="66" spans="1:16" x14ac:dyDescent="0.15">
      <c r="A66" s="175" t="s">
        <v>33</v>
      </c>
      <c r="B66" s="175">
        <f>'将来負担比率（分子）の構造'!I$41</f>
        <v>2883</v>
      </c>
      <c r="C66" s="175"/>
      <c r="D66" s="175"/>
      <c r="E66" s="175">
        <f>'将来負担比率（分子）の構造'!J$41</f>
        <v>3128</v>
      </c>
      <c r="F66" s="175"/>
      <c r="G66" s="175"/>
      <c r="H66" s="175">
        <f>'将来負担比率（分子）の構造'!K$41</f>
        <v>3484</v>
      </c>
      <c r="I66" s="175"/>
      <c r="J66" s="175"/>
      <c r="K66" s="175">
        <f>'将来負担比率（分子）の構造'!L$41</f>
        <v>3400</v>
      </c>
      <c r="L66" s="175"/>
      <c r="M66" s="175"/>
      <c r="N66" s="175">
        <f>'将来負担比率（分子）の構造'!M$41</f>
        <v>3480</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554</v>
      </c>
      <c r="C72" s="179">
        <f>基金残高に係る経年分析!G55</f>
        <v>703</v>
      </c>
      <c r="D72" s="179">
        <f>基金残高に係る経年分析!H55</f>
        <v>883</v>
      </c>
    </row>
    <row r="73" spans="1:16" x14ac:dyDescent="0.15">
      <c r="A73" s="178" t="s">
        <v>80</v>
      </c>
      <c r="B73" s="179">
        <f>基金残高に係る経年分析!F56</f>
        <v>341</v>
      </c>
      <c r="C73" s="179">
        <f>基金残高に係る経年分析!G56</f>
        <v>355</v>
      </c>
      <c r="D73" s="179">
        <f>基金残高に係る経年分析!H56</f>
        <v>354</v>
      </c>
    </row>
    <row r="74" spans="1:16" x14ac:dyDescent="0.15">
      <c r="A74" s="178" t="s">
        <v>81</v>
      </c>
      <c r="B74" s="179">
        <f>基金残高に係る経年分析!F57</f>
        <v>1535</v>
      </c>
      <c r="C74" s="179">
        <f>基金残高に係る経年分析!G57</f>
        <v>1491</v>
      </c>
      <c r="D74" s="179">
        <f>基金残高に係る経年分析!H57</f>
        <v>1487</v>
      </c>
    </row>
  </sheetData>
  <sheetProtection algorithmName="SHA-512" hashValue="mglZoEJAlRLYoT++aKWnK5CGm4uElI45AYJUrZJ9ytozoL4vE3DmCItqGyYbVUT9tQnigzOsfw0osVOoGPaiEA==" saltValue="/iSykMVlVuUXODtw68G3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230</v>
      </c>
      <c r="C5" s="680"/>
      <c r="D5" s="680"/>
      <c r="E5" s="680"/>
      <c r="F5" s="680"/>
      <c r="G5" s="680"/>
      <c r="H5" s="680"/>
      <c r="I5" s="680"/>
      <c r="J5" s="680"/>
      <c r="K5" s="680"/>
      <c r="L5" s="680"/>
      <c r="M5" s="680"/>
      <c r="N5" s="680"/>
      <c r="O5" s="680"/>
      <c r="P5" s="680"/>
      <c r="Q5" s="681"/>
      <c r="R5" s="676">
        <v>237069</v>
      </c>
      <c r="S5" s="677"/>
      <c r="T5" s="677"/>
      <c r="U5" s="677"/>
      <c r="V5" s="677"/>
      <c r="W5" s="677"/>
      <c r="X5" s="677"/>
      <c r="Y5" s="702"/>
      <c r="Z5" s="715">
        <v>6.3</v>
      </c>
      <c r="AA5" s="715"/>
      <c r="AB5" s="715"/>
      <c r="AC5" s="715"/>
      <c r="AD5" s="716">
        <v>237069</v>
      </c>
      <c r="AE5" s="716"/>
      <c r="AF5" s="716"/>
      <c r="AG5" s="716"/>
      <c r="AH5" s="716"/>
      <c r="AI5" s="716"/>
      <c r="AJ5" s="716"/>
      <c r="AK5" s="716"/>
      <c r="AL5" s="703">
        <v>16.7</v>
      </c>
      <c r="AM5" s="685"/>
      <c r="AN5" s="685"/>
      <c r="AO5" s="704"/>
      <c r="AP5" s="679" t="s">
        <v>231</v>
      </c>
      <c r="AQ5" s="680"/>
      <c r="AR5" s="680"/>
      <c r="AS5" s="680"/>
      <c r="AT5" s="680"/>
      <c r="AU5" s="680"/>
      <c r="AV5" s="680"/>
      <c r="AW5" s="680"/>
      <c r="AX5" s="680"/>
      <c r="AY5" s="680"/>
      <c r="AZ5" s="680"/>
      <c r="BA5" s="680"/>
      <c r="BB5" s="680"/>
      <c r="BC5" s="680"/>
      <c r="BD5" s="680"/>
      <c r="BE5" s="680"/>
      <c r="BF5" s="681"/>
      <c r="BG5" s="621">
        <v>237069</v>
      </c>
      <c r="BH5" s="622"/>
      <c r="BI5" s="622"/>
      <c r="BJ5" s="622"/>
      <c r="BK5" s="622"/>
      <c r="BL5" s="622"/>
      <c r="BM5" s="622"/>
      <c r="BN5" s="623"/>
      <c r="BO5" s="659">
        <v>100</v>
      </c>
      <c r="BP5" s="659"/>
      <c r="BQ5" s="659"/>
      <c r="BR5" s="659"/>
      <c r="BS5" s="660" t="s">
        <v>179</v>
      </c>
      <c r="BT5" s="660"/>
      <c r="BU5" s="660"/>
      <c r="BV5" s="660"/>
      <c r="BW5" s="660"/>
      <c r="BX5" s="660"/>
      <c r="BY5" s="660"/>
      <c r="BZ5" s="660"/>
      <c r="CA5" s="660"/>
      <c r="CB5" s="698"/>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15">
      <c r="B6" s="618" t="s">
        <v>235</v>
      </c>
      <c r="C6" s="619"/>
      <c r="D6" s="619"/>
      <c r="E6" s="619"/>
      <c r="F6" s="619"/>
      <c r="G6" s="619"/>
      <c r="H6" s="619"/>
      <c r="I6" s="619"/>
      <c r="J6" s="619"/>
      <c r="K6" s="619"/>
      <c r="L6" s="619"/>
      <c r="M6" s="619"/>
      <c r="N6" s="619"/>
      <c r="O6" s="619"/>
      <c r="P6" s="619"/>
      <c r="Q6" s="620"/>
      <c r="R6" s="621">
        <v>79129</v>
      </c>
      <c r="S6" s="622"/>
      <c r="T6" s="622"/>
      <c r="U6" s="622"/>
      <c r="V6" s="622"/>
      <c r="W6" s="622"/>
      <c r="X6" s="622"/>
      <c r="Y6" s="623"/>
      <c r="Z6" s="659">
        <v>2.1</v>
      </c>
      <c r="AA6" s="659"/>
      <c r="AB6" s="659"/>
      <c r="AC6" s="659"/>
      <c r="AD6" s="660">
        <v>79129</v>
      </c>
      <c r="AE6" s="660"/>
      <c r="AF6" s="660"/>
      <c r="AG6" s="660"/>
      <c r="AH6" s="660"/>
      <c r="AI6" s="660"/>
      <c r="AJ6" s="660"/>
      <c r="AK6" s="660"/>
      <c r="AL6" s="624">
        <v>5.6</v>
      </c>
      <c r="AM6" s="625"/>
      <c r="AN6" s="625"/>
      <c r="AO6" s="661"/>
      <c r="AP6" s="618" t="s">
        <v>236</v>
      </c>
      <c r="AQ6" s="619"/>
      <c r="AR6" s="619"/>
      <c r="AS6" s="619"/>
      <c r="AT6" s="619"/>
      <c r="AU6" s="619"/>
      <c r="AV6" s="619"/>
      <c r="AW6" s="619"/>
      <c r="AX6" s="619"/>
      <c r="AY6" s="619"/>
      <c r="AZ6" s="619"/>
      <c r="BA6" s="619"/>
      <c r="BB6" s="619"/>
      <c r="BC6" s="619"/>
      <c r="BD6" s="619"/>
      <c r="BE6" s="619"/>
      <c r="BF6" s="620"/>
      <c r="BG6" s="621">
        <v>237069</v>
      </c>
      <c r="BH6" s="622"/>
      <c r="BI6" s="622"/>
      <c r="BJ6" s="622"/>
      <c r="BK6" s="622"/>
      <c r="BL6" s="622"/>
      <c r="BM6" s="622"/>
      <c r="BN6" s="623"/>
      <c r="BO6" s="659">
        <v>100</v>
      </c>
      <c r="BP6" s="659"/>
      <c r="BQ6" s="659"/>
      <c r="BR6" s="659"/>
      <c r="BS6" s="660" t="s">
        <v>237</v>
      </c>
      <c r="BT6" s="660"/>
      <c r="BU6" s="660"/>
      <c r="BV6" s="660"/>
      <c r="BW6" s="660"/>
      <c r="BX6" s="660"/>
      <c r="BY6" s="660"/>
      <c r="BZ6" s="660"/>
      <c r="CA6" s="660"/>
      <c r="CB6" s="698"/>
      <c r="CD6" s="679" t="s">
        <v>238</v>
      </c>
      <c r="CE6" s="680"/>
      <c r="CF6" s="680"/>
      <c r="CG6" s="680"/>
      <c r="CH6" s="680"/>
      <c r="CI6" s="680"/>
      <c r="CJ6" s="680"/>
      <c r="CK6" s="680"/>
      <c r="CL6" s="680"/>
      <c r="CM6" s="680"/>
      <c r="CN6" s="680"/>
      <c r="CO6" s="680"/>
      <c r="CP6" s="680"/>
      <c r="CQ6" s="681"/>
      <c r="CR6" s="621">
        <v>53503</v>
      </c>
      <c r="CS6" s="622"/>
      <c r="CT6" s="622"/>
      <c r="CU6" s="622"/>
      <c r="CV6" s="622"/>
      <c r="CW6" s="622"/>
      <c r="CX6" s="622"/>
      <c r="CY6" s="623"/>
      <c r="CZ6" s="703">
        <v>1.5</v>
      </c>
      <c r="DA6" s="685"/>
      <c r="DB6" s="685"/>
      <c r="DC6" s="705"/>
      <c r="DD6" s="627" t="s">
        <v>179</v>
      </c>
      <c r="DE6" s="622"/>
      <c r="DF6" s="622"/>
      <c r="DG6" s="622"/>
      <c r="DH6" s="622"/>
      <c r="DI6" s="622"/>
      <c r="DJ6" s="622"/>
      <c r="DK6" s="622"/>
      <c r="DL6" s="622"/>
      <c r="DM6" s="622"/>
      <c r="DN6" s="622"/>
      <c r="DO6" s="622"/>
      <c r="DP6" s="623"/>
      <c r="DQ6" s="627">
        <v>49584</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19</v>
      </c>
      <c r="S7" s="622"/>
      <c r="T7" s="622"/>
      <c r="U7" s="622"/>
      <c r="V7" s="622"/>
      <c r="W7" s="622"/>
      <c r="X7" s="622"/>
      <c r="Y7" s="623"/>
      <c r="Z7" s="659">
        <v>0</v>
      </c>
      <c r="AA7" s="659"/>
      <c r="AB7" s="659"/>
      <c r="AC7" s="659"/>
      <c r="AD7" s="660">
        <v>19</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41711</v>
      </c>
      <c r="BH7" s="622"/>
      <c r="BI7" s="622"/>
      <c r="BJ7" s="622"/>
      <c r="BK7" s="622"/>
      <c r="BL7" s="622"/>
      <c r="BM7" s="622"/>
      <c r="BN7" s="623"/>
      <c r="BO7" s="659">
        <v>17.600000000000001</v>
      </c>
      <c r="BP7" s="659"/>
      <c r="BQ7" s="659"/>
      <c r="BR7" s="659"/>
      <c r="BS7" s="660" t="s">
        <v>140</v>
      </c>
      <c r="BT7" s="660"/>
      <c r="BU7" s="660"/>
      <c r="BV7" s="660"/>
      <c r="BW7" s="660"/>
      <c r="BX7" s="660"/>
      <c r="BY7" s="660"/>
      <c r="BZ7" s="660"/>
      <c r="CA7" s="660"/>
      <c r="CB7" s="698"/>
      <c r="CD7" s="618" t="s">
        <v>241</v>
      </c>
      <c r="CE7" s="619"/>
      <c r="CF7" s="619"/>
      <c r="CG7" s="619"/>
      <c r="CH7" s="619"/>
      <c r="CI7" s="619"/>
      <c r="CJ7" s="619"/>
      <c r="CK7" s="619"/>
      <c r="CL7" s="619"/>
      <c r="CM7" s="619"/>
      <c r="CN7" s="619"/>
      <c r="CO7" s="619"/>
      <c r="CP7" s="619"/>
      <c r="CQ7" s="620"/>
      <c r="CR7" s="621">
        <v>605142</v>
      </c>
      <c r="CS7" s="622"/>
      <c r="CT7" s="622"/>
      <c r="CU7" s="622"/>
      <c r="CV7" s="622"/>
      <c r="CW7" s="622"/>
      <c r="CX7" s="622"/>
      <c r="CY7" s="623"/>
      <c r="CZ7" s="659">
        <v>17.2</v>
      </c>
      <c r="DA7" s="659"/>
      <c r="DB7" s="659"/>
      <c r="DC7" s="659"/>
      <c r="DD7" s="627">
        <v>3714</v>
      </c>
      <c r="DE7" s="622"/>
      <c r="DF7" s="622"/>
      <c r="DG7" s="622"/>
      <c r="DH7" s="622"/>
      <c r="DI7" s="622"/>
      <c r="DJ7" s="622"/>
      <c r="DK7" s="622"/>
      <c r="DL7" s="622"/>
      <c r="DM7" s="622"/>
      <c r="DN7" s="622"/>
      <c r="DO7" s="622"/>
      <c r="DP7" s="623"/>
      <c r="DQ7" s="627">
        <v>366216</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381</v>
      </c>
      <c r="S8" s="622"/>
      <c r="T8" s="622"/>
      <c r="U8" s="622"/>
      <c r="V8" s="622"/>
      <c r="W8" s="622"/>
      <c r="X8" s="622"/>
      <c r="Y8" s="623"/>
      <c r="Z8" s="659">
        <v>0</v>
      </c>
      <c r="AA8" s="659"/>
      <c r="AB8" s="659"/>
      <c r="AC8" s="659"/>
      <c r="AD8" s="660">
        <v>381</v>
      </c>
      <c r="AE8" s="660"/>
      <c r="AF8" s="660"/>
      <c r="AG8" s="660"/>
      <c r="AH8" s="660"/>
      <c r="AI8" s="660"/>
      <c r="AJ8" s="660"/>
      <c r="AK8" s="660"/>
      <c r="AL8" s="624">
        <v>0</v>
      </c>
      <c r="AM8" s="625"/>
      <c r="AN8" s="625"/>
      <c r="AO8" s="661"/>
      <c r="AP8" s="618" t="s">
        <v>243</v>
      </c>
      <c r="AQ8" s="619"/>
      <c r="AR8" s="619"/>
      <c r="AS8" s="619"/>
      <c r="AT8" s="619"/>
      <c r="AU8" s="619"/>
      <c r="AV8" s="619"/>
      <c r="AW8" s="619"/>
      <c r="AX8" s="619"/>
      <c r="AY8" s="619"/>
      <c r="AZ8" s="619"/>
      <c r="BA8" s="619"/>
      <c r="BB8" s="619"/>
      <c r="BC8" s="619"/>
      <c r="BD8" s="619"/>
      <c r="BE8" s="619"/>
      <c r="BF8" s="620"/>
      <c r="BG8" s="621">
        <v>1575</v>
      </c>
      <c r="BH8" s="622"/>
      <c r="BI8" s="622"/>
      <c r="BJ8" s="622"/>
      <c r="BK8" s="622"/>
      <c r="BL8" s="622"/>
      <c r="BM8" s="622"/>
      <c r="BN8" s="623"/>
      <c r="BO8" s="659">
        <v>0.7</v>
      </c>
      <c r="BP8" s="659"/>
      <c r="BQ8" s="659"/>
      <c r="BR8" s="659"/>
      <c r="BS8" s="660" t="s">
        <v>179</v>
      </c>
      <c r="BT8" s="660"/>
      <c r="BU8" s="660"/>
      <c r="BV8" s="660"/>
      <c r="BW8" s="660"/>
      <c r="BX8" s="660"/>
      <c r="BY8" s="660"/>
      <c r="BZ8" s="660"/>
      <c r="CA8" s="660"/>
      <c r="CB8" s="698"/>
      <c r="CD8" s="618" t="s">
        <v>244</v>
      </c>
      <c r="CE8" s="619"/>
      <c r="CF8" s="619"/>
      <c r="CG8" s="619"/>
      <c r="CH8" s="619"/>
      <c r="CI8" s="619"/>
      <c r="CJ8" s="619"/>
      <c r="CK8" s="619"/>
      <c r="CL8" s="619"/>
      <c r="CM8" s="619"/>
      <c r="CN8" s="619"/>
      <c r="CO8" s="619"/>
      <c r="CP8" s="619"/>
      <c r="CQ8" s="620"/>
      <c r="CR8" s="621">
        <v>297645</v>
      </c>
      <c r="CS8" s="622"/>
      <c r="CT8" s="622"/>
      <c r="CU8" s="622"/>
      <c r="CV8" s="622"/>
      <c r="CW8" s="622"/>
      <c r="CX8" s="622"/>
      <c r="CY8" s="623"/>
      <c r="CZ8" s="659">
        <v>8.5</v>
      </c>
      <c r="DA8" s="659"/>
      <c r="DB8" s="659"/>
      <c r="DC8" s="659"/>
      <c r="DD8" s="627" t="s">
        <v>140</v>
      </c>
      <c r="DE8" s="622"/>
      <c r="DF8" s="622"/>
      <c r="DG8" s="622"/>
      <c r="DH8" s="622"/>
      <c r="DI8" s="622"/>
      <c r="DJ8" s="622"/>
      <c r="DK8" s="622"/>
      <c r="DL8" s="622"/>
      <c r="DM8" s="622"/>
      <c r="DN8" s="622"/>
      <c r="DO8" s="622"/>
      <c r="DP8" s="623"/>
      <c r="DQ8" s="627">
        <v>179857</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258</v>
      </c>
      <c r="S9" s="622"/>
      <c r="T9" s="622"/>
      <c r="U9" s="622"/>
      <c r="V9" s="622"/>
      <c r="W9" s="622"/>
      <c r="X9" s="622"/>
      <c r="Y9" s="623"/>
      <c r="Z9" s="659">
        <v>0</v>
      </c>
      <c r="AA9" s="659"/>
      <c r="AB9" s="659"/>
      <c r="AC9" s="659"/>
      <c r="AD9" s="660">
        <v>258</v>
      </c>
      <c r="AE9" s="660"/>
      <c r="AF9" s="660"/>
      <c r="AG9" s="660"/>
      <c r="AH9" s="660"/>
      <c r="AI9" s="660"/>
      <c r="AJ9" s="660"/>
      <c r="AK9" s="660"/>
      <c r="AL9" s="624">
        <v>0</v>
      </c>
      <c r="AM9" s="625"/>
      <c r="AN9" s="625"/>
      <c r="AO9" s="661"/>
      <c r="AP9" s="618" t="s">
        <v>246</v>
      </c>
      <c r="AQ9" s="619"/>
      <c r="AR9" s="619"/>
      <c r="AS9" s="619"/>
      <c r="AT9" s="619"/>
      <c r="AU9" s="619"/>
      <c r="AV9" s="619"/>
      <c r="AW9" s="619"/>
      <c r="AX9" s="619"/>
      <c r="AY9" s="619"/>
      <c r="AZ9" s="619"/>
      <c r="BA9" s="619"/>
      <c r="BB9" s="619"/>
      <c r="BC9" s="619"/>
      <c r="BD9" s="619"/>
      <c r="BE9" s="619"/>
      <c r="BF9" s="620"/>
      <c r="BG9" s="621">
        <v>33324</v>
      </c>
      <c r="BH9" s="622"/>
      <c r="BI9" s="622"/>
      <c r="BJ9" s="622"/>
      <c r="BK9" s="622"/>
      <c r="BL9" s="622"/>
      <c r="BM9" s="622"/>
      <c r="BN9" s="623"/>
      <c r="BO9" s="659">
        <v>14.1</v>
      </c>
      <c r="BP9" s="659"/>
      <c r="BQ9" s="659"/>
      <c r="BR9" s="659"/>
      <c r="BS9" s="660" t="s">
        <v>179</v>
      </c>
      <c r="BT9" s="660"/>
      <c r="BU9" s="660"/>
      <c r="BV9" s="660"/>
      <c r="BW9" s="660"/>
      <c r="BX9" s="660"/>
      <c r="BY9" s="660"/>
      <c r="BZ9" s="660"/>
      <c r="CA9" s="660"/>
      <c r="CB9" s="698"/>
      <c r="CD9" s="618" t="s">
        <v>247</v>
      </c>
      <c r="CE9" s="619"/>
      <c r="CF9" s="619"/>
      <c r="CG9" s="619"/>
      <c r="CH9" s="619"/>
      <c r="CI9" s="619"/>
      <c r="CJ9" s="619"/>
      <c r="CK9" s="619"/>
      <c r="CL9" s="619"/>
      <c r="CM9" s="619"/>
      <c r="CN9" s="619"/>
      <c r="CO9" s="619"/>
      <c r="CP9" s="619"/>
      <c r="CQ9" s="620"/>
      <c r="CR9" s="621">
        <v>184437</v>
      </c>
      <c r="CS9" s="622"/>
      <c r="CT9" s="622"/>
      <c r="CU9" s="622"/>
      <c r="CV9" s="622"/>
      <c r="CW9" s="622"/>
      <c r="CX9" s="622"/>
      <c r="CY9" s="623"/>
      <c r="CZ9" s="659">
        <v>5.2</v>
      </c>
      <c r="DA9" s="659"/>
      <c r="DB9" s="659"/>
      <c r="DC9" s="659"/>
      <c r="DD9" s="627">
        <v>43114</v>
      </c>
      <c r="DE9" s="622"/>
      <c r="DF9" s="622"/>
      <c r="DG9" s="622"/>
      <c r="DH9" s="622"/>
      <c r="DI9" s="622"/>
      <c r="DJ9" s="622"/>
      <c r="DK9" s="622"/>
      <c r="DL9" s="622"/>
      <c r="DM9" s="622"/>
      <c r="DN9" s="622"/>
      <c r="DO9" s="622"/>
      <c r="DP9" s="623"/>
      <c r="DQ9" s="627">
        <v>117519</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179</v>
      </c>
      <c r="S10" s="622"/>
      <c r="T10" s="622"/>
      <c r="U10" s="622"/>
      <c r="V10" s="622"/>
      <c r="W10" s="622"/>
      <c r="X10" s="622"/>
      <c r="Y10" s="623"/>
      <c r="Z10" s="659" t="s">
        <v>237</v>
      </c>
      <c r="AA10" s="659"/>
      <c r="AB10" s="659"/>
      <c r="AC10" s="659"/>
      <c r="AD10" s="660" t="s">
        <v>179</v>
      </c>
      <c r="AE10" s="660"/>
      <c r="AF10" s="660"/>
      <c r="AG10" s="660"/>
      <c r="AH10" s="660"/>
      <c r="AI10" s="660"/>
      <c r="AJ10" s="660"/>
      <c r="AK10" s="660"/>
      <c r="AL10" s="624" t="s">
        <v>237</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4103</v>
      </c>
      <c r="BH10" s="622"/>
      <c r="BI10" s="622"/>
      <c r="BJ10" s="622"/>
      <c r="BK10" s="622"/>
      <c r="BL10" s="622"/>
      <c r="BM10" s="622"/>
      <c r="BN10" s="623"/>
      <c r="BO10" s="659">
        <v>1.7</v>
      </c>
      <c r="BP10" s="659"/>
      <c r="BQ10" s="659"/>
      <c r="BR10" s="659"/>
      <c r="BS10" s="660" t="s">
        <v>237</v>
      </c>
      <c r="BT10" s="660"/>
      <c r="BU10" s="660"/>
      <c r="BV10" s="660"/>
      <c r="BW10" s="660"/>
      <c r="BX10" s="660"/>
      <c r="BY10" s="660"/>
      <c r="BZ10" s="660"/>
      <c r="CA10" s="660"/>
      <c r="CB10" s="698"/>
      <c r="CD10" s="618" t="s">
        <v>250</v>
      </c>
      <c r="CE10" s="619"/>
      <c r="CF10" s="619"/>
      <c r="CG10" s="619"/>
      <c r="CH10" s="619"/>
      <c r="CI10" s="619"/>
      <c r="CJ10" s="619"/>
      <c r="CK10" s="619"/>
      <c r="CL10" s="619"/>
      <c r="CM10" s="619"/>
      <c r="CN10" s="619"/>
      <c r="CO10" s="619"/>
      <c r="CP10" s="619"/>
      <c r="CQ10" s="620"/>
      <c r="CR10" s="621" t="s">
        <v>179</v>
      </c>
      <c r="CS10" s="622"/>
      <c r="CT10" s="622"/>
      <c r="CU10" s="622"/>
      <c r="CV10" s="622"/>
      <c r="CW10" s="622"/>
      <c r="CX10" s="622"/>
      <c r="CY10" s="623"/>
      <c r="CZ10" s="659" t="s">
        <v>237</v>
      </c>
      <c r="DA10" s="659"/>
      <c r="DB10" s="659"/>
      <c r="DC10" s="659"/>
      <c r="DD10" s="627" t="s">
        <v>237</v>
      </c>
      <c r="DE10" s="622"/>
      <c r="DF10" s="622"/>
      <c r="DG10" s="622"/>
      <c r="DH10" s="622"/>
      <c r="DI10" s="622"/>
      <c r="DJ10" s="622"/>
      <c r="DK10" s="622"/>
      <c r="DL10" s="622"/>
      <c r="DM10" s="622"/>
      <c r="DN10" s="622"/>
      <c r="DO10" s="622"/>
      <c r="DP10" s="623"/>
      <c r="DQ10" s="627" t="s">
        <v>237</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25504</v>
      </c>
      <c r="S11" s="622"/>
      <c r="T11" s="622"/>
      <c r="U11" s="622"/>
      <c r="V11" s="622"/>
      <c r="W11" s="622"/>
      <c r="X11" s="622"/>
      <c r="Y11" s="623"/>
      <c r="Z11" s="624">
        <v>0.7</v>
      </c>
      <c r="AA11" s="625"/>
      <c r="AB11" s="625"/>
      <c r="AC11" s="626"/>
      <c r="AD11" s="627">
        <v>25504</v>
      </c>
      <c r="AE11" s="622"/>
      <c r="AF11" s="622"/>
      <c r="AG11" s="622"/>
      <c r="AH11" s="622"/>
      <c r="AI11" s="622"/>
      <c r="AJ11" s="622"/>
      <c r="AK11" s="623"/>
      <c r="AL11" s="624">
        <v>1.8</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2709</v>
      </c>
      <c r="BH11" s="622"/>
      <c r="BI11" s="622"/>
      <c r="BJ11" s="622"/>
      <c r="BK11" s="622"/>
      <c r="BL11" s="622"/>
      <c r="BM11" s="622"/>
      <c r="BN11" s="623"/>
      <c r="BO11" s="659">
        <v>1.1000000000000001</v>
      </c>
      <c r="BP11" s="659"/>
      <c r="BQ11" s="659"/>
      <c r="BR11" s="659"/>
      <c r="BS11" s="660" t="s">
        <v>237</v>
      </c>
      <c r="BT11" s="660"/>
      <c r="BU11" s="660"/>
      <c r="BV11" s="660"/>
      <c r="BW11" s="660"/>
      <c r="BX11" s="660"/>
      <c r="BY11" s="660"/>
      <c r="BZ11" s="660"/>
      <c r="CA11" s="660"/>
      <c r="CB11" s="698"/>
      <c r="CD11" s="618" t="s">
        <v>253</v>
      </c>
      <c r="CE11" s="619"/>
      <c r="CF11" s="619"/>
      <c r="CG11" s="619"/>
      <c r="CH11" s="619"/>
      <c r="CI11" s="619"/>
      <c r="CJ11" s="619"/>
      <c r="CK11" s="619"/>
      <c r="CL11" s="619"/>
      <c r="CM11" s="619"/>
      <c r="CN11" s="619"/>
      <c r="CO11" s="619"/>
      <c r="CP11" s="619"/>
      <c r="CQ11" s="620"/>
      <c r="CR11" s="621">
        <v>392639</v>
      </c>
      <c r="CS11" s="622"/>
      <c r="CT11" s="622"/>
      <c r="CU11" s="622"/>
      <c r="CV11" s="622"/>
      <c r="CW11" s="622"/>
      <c r="CX11" s="622"/>
      <c r="CY11" s="623"/>
      <c r="CZ11" s="659">
        <v>11.2</v>
      </c>
      <c r="DA11" s="659"/>
      <c r="DB11" s="659"/>
      <c r="DC11" s="659"/>
      <c r="DD11" s="627">
        <v>168564</v>
      </c>
      <c r="DE11" s="622"/>
      <c r="DF11" s="622"/>
      <c r="DG11" s="622"/>
      <c r="DH11" s="622"/>
      <c r="DI11" s="622"/>
      <c r="DJ11" s="622"/>
      <c r="DK11" s="622"/>
      <c r="DL11" s="622"/>
      <c r="DM11" s="622"/>
      <c r="DN11" s="622"/>
      <c r="DO11" s="622"/>
      <c r="DP11" s="623"/>
      <c r="DQ11" s="627">
        <v>148706</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t="s">
        <v>179</v>
      </c>
      <c r="S12" s="622"/>
      <c r="T12" s="622"/>
      <c r="U12" s="622"/>
      <c r="V12" s="622"/>
      <c r="W12" s="622"/>
      <c r="X12" s="622"/>
      <c r="Y12" s="623"/>
      <c r="Z12" s="659" t="s">
        <v>140</v>
      </c>
      <c r="AA12" s="659"/>
      <c r="AB12" s="659"/>
      <c r="AC12" s="659"/>
      <c r="AD12" s="660" t="s">
        <v>179</v>
      </c>
      <c r="AE12" s="660"/>
      <c r="AF12" s="660"/>
      <c r="AG12" s="660"/>
      <c r="AH12" s="660"/>
      <c r="AI12" s="660"/>
      <c r="AJ12" s="660"/>
      <c r="AK12" s="660"/>
      <c r="AL12" s="624" t="s">
        <v>237</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185837</v>
      </c>
      <c r="BH12" s="622"/>
      <c r="BI12" s="622"/>
      <c r="BJ12" s="622"/>
      <c r="BK12" s="622"/>
      <c r="BL12" s="622"/>
      <c r="BM12" s="622"/>
      <c r="BN12" s="623"/>
      <c r="BO12" s="659">
        <v>78.400000000000006</v>
      </c>
      <c r="BP12" s="659"/>
      <c r="BQ12" s="659"/>
      <c r="BR12" s="659"/>
      <c r="BS12" s="660" t="s">
        <v>140</v>
      </c>
      <c r="BT12" s="660"/>
      <c r="BU12" s="660"/>
      <c r="BV12" s="660"/>
      <c r="BW12" s="660"/>
      <c r="BX12" s="660"/>
      <c r="BY12" s="660"/>
      <c r="BZ12" s="660"/>
      <c r="CA12" s="660"/>
      <c r="CB12" s="698"/>
      <c r="CD12" s="618" t="s">
        <v>256</v>
      </c>
      <c r="CE12" s="619"/>
      <c r="CF12" s="619"/>
      <c r="CG12" s="619"/>
      <c r="CH12" s="619"/>
      <c r="CI12" s="619"/>
      <c r="CJ12" s="619"/>
      <c r="CK12" s="619"/>
      <c r="CL12" s="619"/>
      <c r="CM12" s="619"/>
      <c r="CN12" s="619"/>
      <c r="CO12" s="619"/>
      <c r="CP12" s="619"/>
      <c r="CQ12" s="620"/>
      <c r="CR12" s="621">
        <v>120818</v>
      </c>
      <c r="CS12" s="622"/>
      <c r="CT12" s="622"/>
      <c r="CU12" s="622"/>
      <c r="CV12" s="622"/>
      <c r="CW12" s="622"/>
      <c r="CX12" s="622"/>
      <c r="CY12" s="623"/>
      <c r="CZ12" s="659">
        <v>3.4</v>
      </c>
      <c r="DA12" s="659"/>
      <c r="DB12" s="659"/>
      <c r="DC12" s="659"/>
      <c r="DD12" s="627">
        <v>18816</v>
      </c>
      <c r="DE12" s="622"/>
      <c r="DF12" s="622"/>
      <c r="DG12" s="622"/>
      <c r="DH12" s="622"/>
      <c r="DI12" s="622"/>
      <c r="DJ12" s="622"/>
      <c r="DK12" s="622"/>
      <c r="DL12" s="622"/>
      <c r="DM12" s="622"/>
      <c r="DN12" s="622"/>
      <c r="DO12" s="622"/>
      <c r="DP12" s="623"/>
      <c r="DQ12" s="627">
        <v>37021</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237</v>
      </c>
      <c r="S13" s="622"/>
      <c r="T13" s="622"/>
      <c r="U13" s="622"/>
      <c r="V13" s="622"/>
      <c r="W13" s="622"/>
      <c r="X13" s="622"/>
      <c r="Y13" s="623"/>
      <c r="Z13" s="659" t="s">
        <v>179</v>
      </c>
      <c r="AA13" s="659"/>
      <c r="AB13" s="659"/>
      <c r="AC13" s="659"/>
      <c r="AD13" s="660" t="s">
        <v>179</v>
      </c>
      <c r="AE13" s="660"/>
      <c r="AF13" s="660"/>
      <c r="AG13" s="660"/>
      <c r="AH13" s="660"/>
      <c r="AI13" s="660"/>
      <c r="AJ13" s="660"/>
      <c r="AK13" s="660"/>
      <c r="AL13" s="624" t="s">
        <v>179</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185042</v>
      </c>
      <c r="BH13" s="622"/>
      <c r="BI13" s="622"/>
      <c r="BJ13" s="622"/>
      <c r="BK13" s="622"/>
      <c r="BL13" s="622"/>
      <c r="BM13" s="622"/>
      <c r="BN13" s="623"/>
      <c r="BO13" s="659">
        <v>78.099999999999994</v>
      </c>
      <c r="BP13" s="659"/>
      <c r="BQ13" s="659"/>
      <c r="BR13" s="659"/>
      <c r="BS13" s="660" t="s">
        <v>179</v>
      </c>
      <c r="BT13" s="660"/>
      <c r="BU13" s="660"/>
      <c r="BV13" s="660"/>
      <c r="BW13" s="660"/>
      <c r="BX13" s="660"/>
      <c r="BY13" s="660"/>
      <c r="BZ13" s="660"/>
      <c r="CA13" s="660"/>
      <c r="CB13" s="698"/>
      <c r="CD13" s="618" t="s">
        <v>259</v>
      </c>
      <c r="CE13" s="619"/>
      <c r="CF13" s="619"/>
      <c r="CG13" s="619"/>
      <c r="CH13" s="619"/>
      <c r="CI13" s="619"/>
      <c r="CJ13" s="619"/>
      <c r="CK13" s="619"/>
      <c r="CL13" s="619"/>
      <c r="CM13" s="619"/>
      <c r="CN13" s="619"/>
      <c r="CO13" s="619"/>
      <c r="CP13" s="619"/>
      <c r="CQ13" s="620"/>
      <c r="CR13" s="621">
        <v>301656</v>
      </c>
      <c r="CS13" s="622"/>
      <c r="CT13" s="622"/>
      <c r="CU13" s="622"/>
      <c r="CV13" s="622"/>
      <c r="CW13" s="622"/>
      <c r="CX13" s="622"/>
      <c r="CY13" s="623"/>
      <c r="CZ13" s="659">
        <v>8.6</v>
      </c>
      <c r="DA13" s="659"/>
      <c r="DB13" s="659"/>
      <c r="DC13" s="659"/>
      <c r="DD13" s="627">
        <v>192343</v>
      </c>
      <c r="DE13" s="622"/>
      <c r="DF13" s="622"/>
      <c r="DG13" s="622"/>
      <c r="DH13" s="622"/>
      <c r="DI13" s="622"/>
      <c r="DJ13" s="622"/>
      <c r="DK13" s="622"/>
      <c r="DL13" s="622"/>
      <c r="DM13" s="622"/>
      <c r="DN13" s="622"/>
      <c r="DO13" s="622"/>
      <c r="DP13" s="623"/>
      <c r="DQ13" s="627">
        <v>130658</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t="s">
        <v>237</v>
      </c>
      <c r="S14" s="622"/>
      <c r="T14" s="622"/>
      <c r="U14" s="622"/>
      <c r="V14" s="622"/>
      <c r="W14" s="622"/>
      <c r="X14" s="622"/>
      <c r="Y14" s="623"/>
      <c r="Z14" s="659" t="s">
        <v>179</v>
      </c>
      <c r="AA14" s="659"/>
      <c r="AB14" s="659"/>
      <c r="AC14" s="659"/>
      <c r="AD14" s="660" t="s">
        <v>179</v>
      </c>
      <c r="AE14" s="660"/>
      <c r="AF14" s="660"/>
      <c r="AG14" s="660"/>
      <c r="AH14" s="660"/>
      <c r="AI14" s="660"/>
      <c r="AJ14" s="660"/>
      <c r="AK14" s="660"/>
      <c r="AL14" s="624" t="s">
        <v>179</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5311</v>
      </c>
      <c r="BH14" s="622"/>
      <c r="BI14" s="622"/>
      <c r="BJ14" s="622"/>
      <c r="BK14" s="622"/>
      <c r="BL14" s="622"/>
      <c r="BM14" s="622"/>
      <c r="BN14" s="623"/>
      <c r="BO14" s="659">
        <v>2.2000000000000002</v>
      </c>
      <c r="BP14" s="659"/>
      <c r="BQ14" s="659"/>
      <c r="BR14" s="659"/>
      <c r="BS14" s="660" t="s">
        <v>179</v>
      </c>
      <c r="BT14" s="660"/>
      <c r="BU14" s="660"/>
      <c r="BV14" s="660"/>
      <c r="BW14" s="660"/>
      <c r="BX14" s="660"/>
      <c r="BY14" s="660"/>
      <c r="BZ14" s="660"/>
      <c r="CA14" s="660"/>
      <c r="CB14" s="698"/>
      <c r="CD14" s="618" t="s">
        <v>262</v>
      </c>
      <c r="CE14" s="619"/>
      <c r="CF14" s="619"/>
      <c r="CG14" s="619"/>
      <c r="CH14" s="619"/>
      <c r="CI14" s="619"/>
      <c r="CJ14" s="619"/>
      <c r="CK14" s="619"/>
      <c r="CL14" s="619"/>
      <c r="CM14" s="619"/>
      <c r="CN14" s="619"/>
      <c r="CO14" s="619"/>
      <c r="CP14" s="619"/>
      <c r="CQ14" s="620"/>
      <c r="CR14" s="621">
        <v>259147</v>
      </c>
      <c r="CS14" s="622"/>
      <c r="CT14" s="622"/>
      <c r="CU14" s="622"/>
      <c r="CV14" s="622"/>
      <c r="CW14" s="622"/>
      <c r="CX14" s="622"/>
      <c r="CY14" s="623"/>
      <c r="CZ14" s="659">
        <v>7.4</v>
      </c>
      <c r="DA14" s="659"/>
      <c r="DB14" s="659"/>
      <c r="DC14" s="659"/>
      <c r="DD14" s="627">
        <v>180517</v>
      </c>
      <c r="DE14" s="622"/>
      <c r="DF14" s="622"/>
      <c r="DG14" s="622"/>
      <c r="DH14" s="622"/>
      <c r="DI14" s="622"/>
      <c r="DJ14" s="622"/>
      <c r="DK14" s="622"/>
      <c r="DL14" s="622"/>
      <c r="DM14" s="622"/>
      <c r="DN14" s="622"/>
      <c r="DO14" s="622"/>
      <c r="DP14" s="623"/>
      <c r="DQ14" s="627">
        <v>80223</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179</v>
      </c>
      <c r="S15" s="622"/>
      <c r="T15" s="622"/>
      <c r="U15" s="622"/>
      <c r="V15" s="622"/>
      <c r="W15" s="622"/>
      <c r="X15" s="622"/>
      <c r="Y15" s="623"/>
      <c r="Z15" s="659" t="s">
        <v>237</v>
      </c>
      <c r="AA15" s="659"/>
      <c r="AB15" s="659"/>
      <c r="AC15" s="659"/>
      <c r="AD15" s="660" t="s">
        <v>179</v>
      </c>
      <c r="AE15" s="660"/>
      <c r="AF15" s="660"/>
      <c r="AG15" s="660"/>
      <c r="AH15" s="660"/>
      <c r="AI15" s="660"/>
      <c r="AJ15" s="660"/>
      <c r="AK15" s="660"/>
      <c r="AL15" s="624" t="s">
        <v>237</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4210</v>
      </c>
      <c r="BH15" s="622"/>
      <c r="BI15" s="622"/>
      <c r="BJ15" s="622"/>
      <c r="BK15" s="622"/>
      <c r="BL15" s="622"/>
      <c r="BM15" s="622"/>
      <c r="BN15" s="623"/>
      <c r="BO15" s="659">
        <v>1.8</v>
      </c>
      <c r="BP15" s="659"/>
      <c r="BQ15" s="659"/>
      <c r="BR15" s="659"/>
      <c r="BS15" s="660" t="s">
        <v>140</v>
      </c>
      <c r="BT15" s="660"/>
      <c r="BU15" s="660"/>
      <c r="BV15" s="660"/>
      <c r="BW15" s="660"/>
      <c r="BX15" s="660"/>
      <c r="BY15" s="660"/>
      <c r="BZ15" s="660"/>
      <c r="CA15" s="660"/>
      <c r="CB15" s="698"/>
      <c r="CD15" s="618" t="s">
        <v>265</v>
      </c>
      <c r="CE15" s="619"/>
      <c r="CF15" s="619"/>
      <c r="CG15" s="619"/>
      <c r="CH15" s="619"/>
      <c r="CI15" s="619"/>
      <c r="CJ15" s="619"/>
      <c r="CK15" s="619"/>
      <c r="CL15" s="619"/>
      <c r="CM15" s="619"/>
      <c r="CN15" s="619"/>
      <c r="CO15" s="619"/>
      <c r="CP15" s="619"/>
      <c r="CQ15" s="620"/>
      <c r="CR15" s="621">
        <v>180992</v>
      </c>
      <c r="CS15" s="622"/>
      <c r="CT15" s="622"/>
      <c r="CU15" s="622"/>
      <c r="CV15" s="622"/>
      <c r="CW15" s="622"/>
      <c r="CX15" s="622"/>
      <c r="CY15" s="623"/>
      <c r="CZ15" s="659">
        <v>5.0999999999999996</v>
      </c>
      <c r="DA15" s="659"/>
      <c r="DB15" s="659"/>
      <c r="DC15" s="659"/>
      <c r="DD15" s="627">
        <v>6216</v>
      </c>
      <c r="DE15" s="622"/>
      <c r="DF15" s="622"/>
      <c r="DG15" s="622"/>
      <c r="DH15" s="622"/>
      <c r="DI15" s="622"/>
      <c r="DJ15" s="622"/>
      <c r="DK15" s="622"/>
      <c r="DL15" s="622"/>
      <c r="DM15" s="622"/>
      <c r="DN15" s="622"/>
      <c r="DO15" s="622"/>
      <c r="DP15" s="623"/>
      <c r="DQ15" s="627">
        <v>155630</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3500</v>
      </c>
      <c r="S16" s="622"/>
      <c r="T16" s="622"/>
      <c r="U16" s="622"/>
      <c r="V16" s="622"/>
      <c r="W16" s="622"/>
      <c r="X16" s="622"/>
      <c r="Y16" s="623"/>
      <c r="Z16" s="659">
        <v>0.1</v>
      </c>
      <c r="AA16" s="659"/>
      <c r="AB16" s="659"/>
      <c r="AC16" s="659"/>
      <c r="AD16" s="660">
        <v>3500</v>
      </c>
      <c r="AE16" s="660"/>
      <c r="AF16" s="660"/>
      <c r="AG16" s="660"/>
      <c r="AH16" s="660"/>
      <c r="AI16" s="660"/>
      <c r="AJ16" s="660"/>
      <c r="AK16" s="660"/>
      <c r="AL16" s="624">
        <v>0.2</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179</v>
      </c>
      <c r="BH16" s="622"/>
      <c r="BI16" s="622"/>
      <c r="BJ16" s="622"/>
      <c r="BK16" s="622"/>
      <c r="BL16" s="622"/>
      <c r="BM16" s="622"/>
      <c r="BN16" s="623"/>
      <c r="BO16" s="659" t="s">
        <v>140</v>
      </c>
      <c r="BP16" s="659"/>
      <c r="BQ16" s="659"/>
      <c r="BR16" s="659"/>
      <c r="BS16" s="660" t="s">
        <v>237</v>
      </c>
      <c r="BT16" s="660"/>
      <c r="BU16" s="660"/>
      <c r="BV16" s="660"/>
      <c r="BW16" s="660"/>
      <c r="BX16" s="660"/>
      <c r="BY16" s="660"/>
      <c r="BZ16" s="660"/>
      <c r="CA16" s="660"/>
      <c r="CB16" s="698"/>
      <c r="CD16" s="618" t="s">
        <v>268</v>
      </c>
      <c r="CE16" s="619"/>
      <c r="CF16" s="619"/>
      <c r="CG16" s="619"/>
      <c r="CH16" s="619"/>
      <c r="CI16" s="619"/>
      <c r="CJ16" s="619"/>
      <c r="CK16" s="619"/>
      <c r="CL16" s="619"/>
      <c r="CM16" s="619"/>
      <c r="CN16" s="619"/>
      <c r="CO16" s="619"/>
      <c r="CP16" s="619"/>
      <c r="CQ16" s="620"/>
      <c r="CR16" s="621">
        <v>773213</v>
      </c>
      <c r="CS16" s="622"/>
      <c r="CT16" s="622"/>
      <c r="CU16" s="622"/>
      <c r="CV16" s="622"/>
      <c r="CW16" s="622"/>
      <c r="CX16" s="622"/>
      <c r="CY16" s="623"/>
      <c r="CZ16" s="659">
        <v>22</v>
      </c>
      <c r="DA16" s="659"/>
      <c r="DB16" s="659"/>
      <c r="DC16" s="659"/>
      <c r="DD16" s="627" t="s">
        <v>237</v>
      </c>
      <c r="DE16" s="622"/>
      <c r="DF16" s="622"/>
      <c r="DG16" s="622"/>
      <c r="DH16" s="622"/>
      <c r="DI16" s="622"/>
      <c r="DJ16" s="622"/>
      <c r="DK16" s="622"/>
      <c r="DL16" s="622"/>
      <c r="DM16" s="622"/>
      <c r="DN16" s="622"/>
      <c r="DO16" s="622"/>
      <c r="DP16" s="623"/>
      <c r="DQ16" s="627">
        <v>77200</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1920</v>
      </c>
      <c r="S17" s="622"/>
      <c r="T17" s="622"/>
      <c r="U17" s="622"/>
      <c r="V17" s="622"/>
      <c r="W17" s="622"/>
      <c r="X17" s="622"/>
      <c r="Y17" s="623"/>
      <c r="Z17" s="659">
        <v>0.1</v>
      </c>
      <c r="AA17" s="659"/>
      <c r="AB17" s="659"/>
      <c r="AC17" s="659"/>
      <c r="AD17" s="660">
        <v>1920</v>
      </c>
      <c r="AE17" s="660"/>
      <c r="AF17" s="660"/>
      <c r="AG17" s="660"/>
      <c r="AH17" s="660"/>
      <c r="AI17" s="660"/>
      <c r="AJ17" s="660"/>
      <c r="AK17" s="660"/>
      <c r="AL17" s="624">
        <v>0.1</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179</v>
      </c>
      <c r="BH17" s="622"/>
      <c r="BI17" s="622"/>
      <c r="BJ17" s="622"/>
      <c r="BK17" s="622"/>
      <c r="BL17" s="622"/>
      <c r="BM17" s="622"/>
      <c r="BN17" s="623"/>
      <c r="BO17" s="659" t="s">
        <v>140</v>
      </c>
      <c r="BP17" s="659"/>
      <c r="BQ17" s="659"/>
      <c r="BR17" s="659"/>
      <c r="BS17" s="660" t="s">
        <v>179</v>
      </c>
      <c r="BT17" s="660"/>
      <c r="BU17" s="660"/>
      <c r="BV17" s="660"/>
      <c r="BW17" s="660"/>
      <c r="BX17" s="660"/>
      <c r="BY17" s="660"/>
      <c r="BZ17" s="660"/>
      <c r="CA17" s="660"/>
      <c r="CB17" s="698"/>
      <c r="CD17" s="618" t="s">
        <v>271</v>
      </c>
      <c r="CE17" s="619"/>
      <c r="CF17" s="619"/>
      <c r="CG17" s="619"/>
      <c r="CH17" s="619"/>
      <c r="CI17" s="619"/>
      <c r="CJ17" s="619"/>
      <c r="CK17" s="619"/>
      <c r="CL17" s="619"/>
      <c r="CM17" s="619"/>
      <c r="CN17" s="619"/>
      <c r="CO17" s="619"/>
      <c r="CP17" s="619"/>
      <c r="CQ17" s="620"/>
      <c r="CR17" s="621">
        <v>346221</v>
      </c>
      <c r="CS17" s="622"/>
      <c r="CT17" s="622"/>
      <c r="CU17" s="622"/>
      <c r="CV17" s="622"/>
      <c r="CW17" s="622"/>
      <c r="CX17" s="622"/>
      <c r="CY17" s="623"/>
      <c r="CZ17" s="659">
        <v>9.8000000000000007</v>
      </c>
      <c r="DA17" s="659"/>
      <c r="DB17" s="659"/>
      <c r="DC17" s="659"/>
      <c r="DD17" s="627" t="s">
        <v>179</v>
      </c>
      <c r="DE17" s="622"/>
      <c r="DF17" s="622"/>
      <c r="DG17" s="622"/>
      <c r="DH17" s="622"/>
      <c r="DI17" s="622"/>
      <c r="DJ17" s="622"/>
      <c r="DK17" s="622"/>
      <c r="DL17" s="622"/>
      <c r="DM17" s="622"/>
      <c r="DN17" s="622"/>
      <c r="DO17" s="622"/>
      <c r="DP17" s="623"/>
      <c r="DQ17" s="627">
        <v>346221</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t="s">
        <v>179</v>
      </c>
      <c r="S18" s="622"/>
      <c r="T18" s="622"/>
      <c r="U18" s="622"/>
      <c r="V18" s="622"/>
      <c r="W18" s="622"/>
      <c r="X18" s="622"/>
      <c r="Y18" s="623"/>
      <c r="Z18" s="659" t="s">
        <v>179</v>
      </c>
      <c r="AA18" s="659"/>
      <c r="AB18" s="659"/>
      <c r="AC18" s="659"/>
      <c r="AD18" s="660" t="s">
        <v>237</v>
      </c>
      <c r="AE18" s="660"/>
      <c r="AF18" s="660"/>
      <c r="AG18" s="660"/>
      <c r="AH18" s="660"/>
      <c r="AI18" s="660"/>
      <c r="AJ18" s="660"/>
      <c r="AK18" s="660"/>
      <c r="AL18" s="624" t="s">
        <v>237</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140</v>
      </c>
      <c r="BH18" s="622"/>
      <c r="BI18" s="622"/>
      <c r="BJ18" s="622"/>
      <c r="BK18" s="622"/>
      <c r="BL18" s="622"/>
      <c r="BM18" s="622"/>
      <c r="BN18" s="623"/>
      <c r="BO18" s="659" t="s">
        <v>140</v>
      </c>
      <c r="BP18" s="659"/>
      <c r="BQ18" s="659"/>
      <c r="BR18" s="659"/>
      <c r="BS18" s="660" t="s">
        <v>237</v>
      </c>
      <c r="BT18" s="660"/>
      <c r="BU18" s="660"/>
      <c r="BV18" s="660"/>
      <c r="BW18" s="660"/>
      <c r="BX18" s="660"/>
      <c r="BY18" s="660"/>
      <c r="BZ18" s="660"/>
      <c r="CA18" s="660"/>
      <c r="CB18" s="698"/>
      <c r="CD18" s="618" t="s">
        <v>274</v>
      </c>
      <c r="CE18" s="619"/>
      <c r="CF18" s="619"/>
      <c r="CG18" s="619"/>
      <c r="CH18" s="619"/>
      <c r="CI18" s="619"/>
      <c r="CJ18" s="619"/>
      <c r="CK18" s="619"/>
      <c r="CL18" s="619"/>
      <c r="CM18" s="619"/>
      <c r="CN18" s="619"/>
      <c r="CO18" s="619"/>
      <c r="CP18" s="619"/>
      <c r="CQ18" s="620"/>
      <c r="CR18" s="621" t="s">
        <v>237</v>
      </c>
      <c r="CS18" s="622"/>
      <c r="CT18" s="622"/>
      <c r="CU18" s="622"/>
      <c r="CV18" s="622"/>
      <c r="CW18" s="622"/>
      <c r="CX18" s="622"/>
      <c r="CY18" s="623"/>
      <c r="CZ18" s="659" t="s">
        <v>237</v>
      </c>
      <c r="DA18" s="659"/>
      <c r="DB18" s="659"/>
      <c r="DC18" s="659"/>
      <c r="DD18" s="627" t="s">
        <v>237</v>
      </c>
      <c r="DE18" s="622"/>
      <c r="DF18" s="622"/>
      <c r="DG18" s="622"/>
      <c r="DH18" s="622"/>
      <c r="DI18" s="622"/>
      <c r="DJ18" s="622"/>
      <c r="DK18" s="622"/>
      <c r="DL18" s="622"/>
      <c r="DM18" s="622"/>
      <c r="DN18" s="622"/>
      <c r="DO18" s="622"/>
      <c r="DP18" s="623"/>
      <c r="DQ18" s="627" t="s">
        <v>140</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t="s">
        <v>237</v>
      </c>
      <c r="S19" s="622"/>
      <c r="T19" s="622"/>
      <c r="U19" s="622"/>
      <c r="V19" s="622"/>
      <c r="W19" s="622"/>
      <c r="X19" s="622"/>
      <c r="Y19" s="623"/>
      <c r="Z19" s="659" t="s">
        <v>237</v>
      </c>
      <c r="AA19" s="659"/>
      <c r="AB19" s="659"/>
      <c r="AC19" s="659"/>
      <c r="AD19" s="660" t="s">
        <v>237</v>
      </c>
      <c r="AE19" s="660"/>
      <c r="AF19" s="660"/>
      <c r="AG19" s="660"/>
      <c r="AH19" s="660"/>
      <c r="AI19" s="660"/>
      <c r="AJ19" s="660"/>
      <c r="AK19" s="660"/>
      <c r="AL19" s="624" t="s">
        <v>140</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t="s">
        <v>140</v>
      </c>
      <c r="BH19" s="622"/>
      <c r="BI19" s="622"/>
      <c r="BJ19" s="622"/>
      <c r="BK19" s="622"/>
      <c r="BL19" s="622"/>
      <c r="BM19" s="622"/>
      <c r="BN19" s="623"/>
      <c r="BO19" s="659" t="s">
        <v>237</v>
      </c>
      <c r="BP19" s="659"/>
      <c r="BQ19" s="659"/>
      <c r="BR19" s="659"/>
      <c r="BS19" s="660" t="s">
        <v>179</v>
      </c>
      <c r="BT19" s="660"/>
      <c r="BU19" s="660"/>
      <c r="BV19" s="660"/>
      <c r="BW19" s="660"/>
      <c r="BX19" s="660"/>
      <c r="BY19" s="660"/>
      <c r="BZ19" s="660"/>
      <c r="CA19" s="660"/>
      <c r="CB19" s="698"/>
      <c r="CD19" s="618" t="s">
        <v>277</v>
      </c>
      <c r="CE19" s="619"/>
      <c r="CF19" s="619"/>
      <c r="CG19" s="619"/>
      <c r="CH19" s="619"/>
      <c r="CI19" s="619"/>
      <c r="CJ19" s="619"/>
      <c r="CK19" s="619"/>
      <c r="CL19" s="619"/>
      <c r="CM19" s="619"/>
      <c r="CN19" s="619"/>
      <c r="CO19" s="619"/>
      <c r="CP19" s="619"/>
      <c r="CQ19" s="620"/>
      <c r="CR19" s="621" t="s">
        <v>179</v>
      </c>
      <c r="CS19" s="622"/>
      <c r="CT19" s="622"/>
      <c r="CU19" s="622"/>
      <c r="CV19" s="622"/>
      <c r="CW19" s="622"/>
      <c r="CX19" s="622"/>
      <c r="CY19" s="623"/>
      <c r="CZ19" s="659" t="s">
        <v>179</v>
      </c>
      <c r="DA19" s="659"/>
      <c r="DB19" s="659"/>
      <c r="DC19" s="659"/>
      <c r="DD19" s="627" t="s">
        <v>237</v>
      </c>
      <c r="DE19" s="622"/>
      <c r="DF19" s="622"/>
      <c r="DG19" s="622"/>
      <c r="DH19" s="622"/>
      <c r="DI19" s="622"/>
      <c r="DJ19" s="622"/>
      <c r="DK19" s="622"/>
      <c r="DL19" s="622"/>
      <c r="DM19" s="622"/>
      <c r="DN19" s="622"/>
      <c r="DO19" s="622"/>
      <c r="DP19" s="623"/>
      <c r="DQ19" s="627" t="s">
        <v>237</v>
      </c>
      <c r="DR19" s="622"/>
      <c r="DS19" s="622"/>
      <c r="DT19" s="622"/>
      <c r="DU19" s="622"/>
      <c r="DV19" s="622"/>
      <c r="DW19" s="622"/>
      <c r="DX19" s="622"/>
      <c r="DY19" s="622"/>
      <c r="DZ19" s="622"/>
      <c r="EA19" s="622"/>
      <c r="EB19" s="622"/>
      <c r="EC19" s="658"/>
    </row>
    <row r="20" spans="2:133" ht="11.25" customHeight="1" x14ac:dyDescent="0.15">
      <c r="B20" s="688" t="s">
        <v>278</v>
      </c>
      <c r="C20" s="689"/>
      <c r="D20" s="689"/>
      <c r="E20" s="689"/>
      <c r="F20" s="689"/>
      <c r="G20" s="689"/>
      <c r="H20" s="689"/>
      <c r="I20" s="689"/>
      <c r="J20" s="689"/>
      <c r="K20" s="689"/>
      <c r="L20" s="689"/>
      <c r="M20" s="689"/>
      <c r="N20" s="689"/>
      <c r="O20" s="689"/>
      <c r="P20" s="689"/>
      <c r="Q20" s="690"/>
      <c r="R20" s="621" t="s">
        <v>237</v>
      </c>
      <c r="S20" s="622"/>
      <c r="T20" s="622"/>
      <c r="U20" s="622"/>
      <c r="V20" s="622"/>
      <c r="W20" s="622"/>
      <c r="X20" s="622"/>
      <c r="Y20" s="623"/>
      <c r="Z20" s="659" t="s">
        <v>140</v>
      </c>
      <c r="AA20" s="659"/>
      <c r="AB20" s="659"/>
      <c r="AC20" s="659"/>
      <c r="AD20" s="660" t="s">
        <v>237</v>
      </c>
      <c r="AE20" s="660"/>
      <c r="AF20" s="660"/>
      <c r="AG20" s="660"/>
      <c r="AH20" s="660"/>
      <c r="AI20" s="660"/>
      <c r="AJ20" s="660"/>
      <c r="AK20" s="660"/>
      <c r="AL20" s="624" t="s">
        <v>237</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t="s">
        <v>179</v>
      </c>
      <c r="BH20" s="622"/>
      <c r="BI20" s="622"/>
      <c r="BJ20" s="622"/>
      <c r="BK20" s="622"/>
      <c r="BL20" s="622"/>
      <c r="BM20" s="622"/>
      <c r="BN20" s="623"/>
      <c r="BO20" s="659" t="s">
        <v>179</v>
      </c>
      <c r="BP20" s="659"/>
      <c r="BQ20" s="659"/>
      <c r="BR20" s="659"/>
      <c r="BS20" s="660" t="s">
        <v>237</v>
      </c>
      <c r="BT20" s="660"/>
      <c r="BU20" s="660"/>
      <c r="BV20" s="660"/>
      <c r="BW20" s="660"/>
      <c r="BX20" s="660"/>
      <c r="BY20" s="660"/>
      <c r="BZ20" s="660"/>
      <c r="CA20" s="660"/>
      <c r="CB20" s="698"/>
      <c r="CD20" s="618" t="s">
        <v>280</v>
      </c>
      <c r="CE20" s="619"/>
      <c r="CF20" s="619"/>
      <c r="CG20" s="619"/>
      <c r="CH20" s="619"/>
      <c r="CI20" s="619"/>
      <c r="CJ20" s="619"/>
      <c r="CK20" s="619"/>
      <c r="CL20" s="619"/>
      <c r="CM20" s="619"/>
      <c r="CN20" s="619"/>
      <c r="CO20" s="619"/>
      <c r="CP20" s="619"/>
      <c r="CQ20" s="620"/>
      <c r="CR20" s="621">
        <v>3515413</v>
      </c>
      <c r="CS20" s="622"/>
      <c r="CT20" s="622"/>
      <c r="CU20" s="622"/>
      <c r="CV20" s="622"/>
      <c r="CW20" s="622"/>
      <c r="CX20" s="622"/>
      <c r="CY20" s="623"/>
      <c r="CZ20" s="659">
        <v>100</v>
      </c>
      <c r="DA20" s="659"/>
      <c r="DB20" s="659"/>
      <c r="DC20" s="659"/>
      <c r="DD20" s="627">
        <v>613284</v>
      </c>
      <c r="DE20" s="622"/>
      <c r="DF20" s="622"/>
      <c r="DG20" s="622"/>
      <c r="DH20" s="622"/>
      <c r="DI20" s="622"/>
      <c r="DJ20" s="622"/>
      <c r="DK20" s="622"/>
      <c r="DL20" s="622"/>
      <c r="DM20" s="622"/>
      <c r="DN20" s="622"/>
      <c r="DO20" s="622"/>
      <c r="DP20" s="623"/>
      <c r="DQ20" s="627">
        <v>1688835</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1316433</v>
      </c>
      <c r="S21" s="622"/>
      <c r="T21" s="622"/>
      <c r="U21" s="622"/>
      <c r="V21" s="622"/>
      <c r="W21" s="622"/>
      <c r="X21" s="622"/>
      <c r="Y21" s="623"/>
      <c r="Z21" s="659">
        <v>35.1</v>
      </c>
      <c r="AA21" s="659"/>
      <c r="AB21" s="659"/>
      <c r="AC21" s="659"/>
      <c r="AD21" s="660">
        <v>1072913</v>
      </c>
      <c r="AE21" s="660"/>
      <c r="AF21" s="660"/>
      <c r="AG21" s="660"/>
      <c r="AH21" s="660"/>
      <c r="AI21" s="660"/>
      <c r="AJ21" s="660"/>
      <c r="AK21" s="660"/>
      <c r="AL21" s="624">
        <v>75.5</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t="s">
        <v>237</v>
      </c>
      <c r="BH21" s="622"/>
      <c r="BI21" s="622"/>
      <c r="BJ21" s="622"/>
      <c r="BK21" s="622"/>
      <c r="BL21" s="622"/>
      <c r="BM21" s="622"/>
      <c r="BN21" s="623"/>
      <c r="BO21" s="659" t="s">
        <v>179</v>
      </c>
      <c r="BP21" s="659"/>
      <c r="BQ21" s="659"/>
      <c r="BR21" s="659"/>
      <c r="BS21" s="660" t="s">
        <v>237</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1072913</v>
      </c>
      <c r="S22" s="622"/>
      <c r="T22" s="622"/>
      <c r="U22" s="622"/>
      <c r="V22" s="622"/>
      <c r="W22" s="622"/>
      <c r="X22" s="622"/>
      <c r="Y22" s="623"/>
      <c r="Z22" s="659">
        <v>28.6</v>
      </c>
      <c r="AA22" s="659"/>
      <c r="AB22" s="659"/>
      <c r="AC22" s="659"/>
      <c r="AD22" s="660">
        <v>1072913</v>
      </c>
      <c r="AE22" s="660"/>
      <c r="AF22" s="660"/>
      <c r="AG22" s="660"/>
      <c r="AH22" s="660"/>
      <c r="AI22" s="660"/>
      <c r="AJ22" s="660"/>
      <c r="AK22" s="660"/>
      <c r="AL22" s="624">
        <v>75.5</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237</v>
      </c>
      <c r="BH22" s="622"/>
      <c r="BI22" s="622"/>
      <c r="BJ22" s="622"/>
      <c r="BK22" s="622"/>
      <c r="BL22" s="622"/>
      <c r="BM22" s="622"/>
      <c r="BN22" s="623"/>
      <c r="BO22" s="659" t="s">
        <v>237</v>
      </c>
      <c r="BP22" s="659"/>
      <c r="BQ22" s="659"/>
      <c r="BR22" s="659"/>
      <c r="BS22" s="660" t="s">
        <v>179</v>
      </c>
      <c r="BT22" s="660"/>
      <c r="BU22" s="660"/>
      <c r="BV22" s="660"/>
      <c r="BW22" s="660"/>
      <c r="BX22" s="660"/>
      <c r="BY22" s="660"/>
      <c r="BZ22" s="660"/>
      <c r="CA22" s="660"/>
      <c r="CB22" s="698"/>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286</v>
      </c>
      <c r="C23" s="619"/>
      <c r="D23" s="619"/>
      <c r="E23" s="619"/>
      <c r="F23" s="619"/>
      <c r="G23" s="619"/>
      <c r="H23" s="619"/>
      <c r="I23" s="619"/>
      <c r="J23" s="619"/>
      <c r="K23" s="619"/>
      <c r="L23" s="619"/>
      <c r="M23" s="619"/>
      <c r="N23" s="619"/>
      <c r="O23" s="619"/>
      <c r="P23" s="619"/>
      <c r="Q23" s="620"/>
      <c r="R23" s="621">
        <v>243520</v>
      </c>
      <c r="S23" s="622"/>
      <c r="T23" s="622"/>
      <c r="U23" s="622"/>
      <c r="V23" s="622"/>
      <c r="W23" s="622"/>
      <c r="X23" s="622"/>
      <c r="Y23" s="623"/>
      <c r="Z23" s="659">
        <v>6.5</v>
      </c>
      <c r="AA23" s="659"/>
      <c r="AB23" s="659"/>
      <c r="AC23" s="659"/>
      <c r="AD23" s="660" t="s">
        <v>179</v>
      </c>
      <c r="AE23" s="660"/>
      <c r="AF23" s="660"/>
      <c r="AG23" s="660"/>
      <c r="AH23" s="660"/>
      <c r="AI23" s="660"/>
      <c r="AJ23" s="660"/>
      <c r="AK23" s="660"/>
      <c r="AL23" s="624" t="s">
        <v>140</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t="s">
        <v>237</v>
      </c>
      <c r="BH23" s="622"/>
      <c r="BI23" s="622"/>
      <c r="BJ23" s="622"/>
      <c r="BK23" s="622"/>
      <c r="BL23" s="622"/>
      <c r="BM23" s="622"/>
      <c r="BN23" s="623"/>
      <c r="BO23" s="659" t="s">
        <v>237</v>
      </c>
      <c r="BP23" s="659"/>
      <c r="BQ23" s="659"/>
      <c r="BR23" s="659"/>
      <c r="BS23" s="660" t="s">
        <v>140</v>
      </c>
      <c r="BT23" s="660"/>
      <c r="BU23" s="660"/>
      <c r="BV23" s="660"/>
      <c r="BW23" s="660"/>
      <c r="BX23" s="660"/>
      <c r="BY23" s="660"/>
      <c r="BZ23" s="660"/>
      <c r="CA23" s="660"/>
      <c r="CB23" s="698"/>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15">
      <c r="B24" s="618" t="s">
        <v>293</v>
      </c>
      <c r="C24" s="619"/>
      <c r="D24" s="619"/>
      <c r="E24" s="619"/>
      <c r="F24" s="619"/>
      <c r="G24" s="619"/>
      <c r="H24" s="619"/>
      <c r="I24" s="619"/>
      <c r="J24" s="619"/>
      <c r="K24" s="619"/>
      <c r="L24" s="619"/>
      <c r="M24" s="619"/>
      <c r="N24" s="619"/>
      <c r="O24" s="619"/>
      <c r="P24" s="619"/>
      <c r="Q24" s="620"/>
      <c r="R24" s="621" t="s">
        <v>179</v>
      </c>
      <c r="S24" s="622"/>
      <c r="T24" s="622"/>
      <c r="U24" s="622"/>
      <c r="V24" s="622"/>
      <c r="W24" s="622"/>
      <c r="X24" s="622"/>
      <c r="Y24" s="623"/>
      <c r="Z24" s="659" t="s">
        <v>140</v>
      </c>
      <c r="AA24" s="659"/>
      <c r="AB24" s="659"/>
      <c r="AC24" s="659"/>
      <c r="AD24" s="660" t="s">
        <v>179</v>
      </c>
      <c r="AE24" s="660"/>
      <c r="AF24" s="660"/>
      <c r="AG24" s="660"/>
      <c r="AH24" s="660"/>
      <c r="AI24" s="660"/>
      <c r="AJ24" s="660"/>
      <c r="AK24" s="660"/>
      <c r="AL24" s="624" t="s">
        <v>237</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237</v>
      </c>
      <c r="BH24" s="622"/>
      <c r="BI24" s="622"/>
      <c r="BJ24" s="622"/>
      <c r="BK24" s="622"/>
      <c r="BL24" s="622"/>
      <c r="BM24" s="622"/>
      <c r="BN24" s="623"/>
      <c r="BO24" s="659" t="s">
        <v>179</v>
      </c>
      <c r="BP24" s="659"/>
      <c r="BQ24" s="659"/>
      <c r="BR24" s="659"/>
      <c r="BS24" s="660" t="s">
        <v>179</v>
      </c>
      <c r="BT24" s="660"/>
      <c r="BU24" s="660"/>
      <c r="BV24" s="660"/>
      <c r="BW24" s="660"/>
      <c r="BX24" s="660"/>
      <c r="BY24" s="660"/>
      <c r="BZ24" s="660"/>
      <c r="CA24" s="660"/>
      <c r="CB24" s="698"/>
      <c r="CD24" s="679" t="s">
        <v>295</v>
      </c>
      <c r="CE24" s="680"/>
      <c r="CF24" s="680"/>
      <c r="CG24" s="680"/>
      <c r="CH24" s="680"/>
      <c r="CI24" s="680"/>
      <c r="CJ24" s="680"/>
      <c r="CK24" s="680"/>
      <c r="CL24" s="680"/>
      <c r="CM24" s="680"/>
      <c r="CN24" s="680"/>
      <c r="CO24" s="680"/>
      <c r="CP24" s="680"/>
      <c r="CQ24" s="681"/>
      <c r="CR24" s="676">
        <v>802516</v>
      </c>
      <c r="CS24" s="677"/>
      <c r="CT24" s="677"/>
      <c r="CU24" s="677"/>
      <c r="CV24" s="677"/>
      <c r="CW24" s="677"/>
      <c r="CX24" s="677"/>
      <c r="CY24" s="702"/>
      <c r="CZ24" s="703">
        <v>22.8</v>
      </c>
      <c r="DA24" s="685"/>
      <c r="DB24" s="685"/>
      <c r="DC24" s="705"/>
      <c r="DD24" s="701">
        <v>743660</v>
      </c>
      <c r="DE24" s="677"/>
      <c r="DF24" s="677"/>
      <c r="DG24" s="677"/>
      <c r="DH24" s="677"/>
      <c r="DI24" s="677"/>
      <c r="DJ24" s="677"/>
      <c r="DK24" s="702"/>
      <c r="DL24" s="701">
        <v>710195</v>
      </c>
      <c r="DM24" s="677"/>
      <c r="DN24" s="677"/>
      <c r="DO24" s="677"/>
      <c r="DP24" s="677"/>
      <c r="DQ24" s="677"/>
      <c r="DR24" s="677"/>
      <c r="DS24" s="677"/>
      <c r="DT24" s="677"/>
      <c r="DU24" s="677"/>
      <c r="DV24" s="702"/>
      <c r="DW24" s="703">
        <v>49.5</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1664213</v>
      </c>
      <c r="S25" s="622"/>
      <c r="T25" s="622"/>
      <c r="U25" s="622"/>
      <c r="V25" s="622"/>
      <c r="W25" s="622"/>
      <c r="X25" s="622"/>
      <c r="Y25" s="623"/>
      <c r="Z25" s="659">
        <v>44.4</v>
      </c>
      <c r="AA25" s="659"/>
      <c r="AB25" s="659"/>
      <c r="AC25" s="659"/>
      <c r="AD25" s="660">
        <v>1420693</v>
      </c>
      <c r="AE25" s="660"/>
      <c r="AF25" s="660"/>
      <c r="AG25" s="660"/>
      <c r="AH25" s="660"/>
      <c r="AI25" s="660"/>
      <c r="AJ25" s="660"/>
      <c r="AK25" s="660"/>
      <c r="AL25" s="624">
        <v>99.9</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237</v>
      </c>
      <c r="BH25" s="622"/>
      <c r="BI25" s="622"/>
      <c r="BJ25" s="622"/>
      <c r="BK25" s="622"/>
      <c r="BL25" s="622"/>
      <c r="BM25" s="622"/>
      <c r="BN25" s="623"/>
      <c r="BO25" s="659" t="s">
        <v>179</v>
      </c>
      <c r="BP25" s="659"/>
      <c r="BQ25" s="659"/>
      <c r="BR25" s="659"/>
      <c r="BS25" s="660" t="s">
        <v>237</v>
      </c>
      <c r="BT25" s="660"/>
      <c r="BU25" s="660"/>
      <c r="BV25" s="660"/>
      <c r="BW25" s="660"/>
      <c r="BX25" s="660"/>
      <c r="BY25" s="660"/>
      <c r="BZ25" s="660"/>
      <c r="CA25" s="660"/>
      <c r="CB25" s="698"/>
      <c r="CD25" s="618" t="s">
        <v>298</v>
      </c>
      <c r="CE25" s="619"/>
      <c r="CF25" s="619"/>
      <c r="CG25" s="619"/>
      <c r="CH25" s="619"/>
      <c r="CI25" s="619"/>
      <c r="CJ25" s="619"/>
      <c r="CK25" s="619"/>
      <c r="CL25" s="619"/>
      <c r="CM25" s="619"/>
      <c r="CN25" s="619"/>
      <c r="CO25" s="619"/>
      <c r="CP25" s="619"/>
      <c r="CQ25" s="620"/>
      <c r="CR25" s="621">
        <v>393679</v>
      </c>
      <c r="CS25" s="634"/>
      <c r="CT25" s="634"/>
      <c r="CU25" s="634"/>
      <c r="CV25" s="634"/>
      <c r="CW25" s="634"/>
      <c r="CX25" s="634"/>
      <c r="CY25" s="635"/>
      <c r="CZ25" s="624">
        <v>11.2</v>
      </c>
      <c r="DA25" s="636"/>
      <c r="DB25" s="636"/>
      <c r="DC25" s="637"/>
      <c r="DD25" s="627">
        <v>377208</v>
      </c>
      <c r="DE25" s="634"/>
      <c r="DF25" s="634"/>
      <c r="DG25" s="634"/>
      <c r="DH25" s="634"/>
      <c r="DI25" s="634"/>
      <c r="DJ25" s="634"/>
      <c r="DK25" s="635"/>
      <c r="DL25" s="627">
        <v>343743</v>
      </c>
      <c r="DM25" s="634"/>
      <c r="DN25" s="634"/>
      <c r="DO25" s="634"/>
      <c r="DP25" s="634"/>
      <c r="DQ25" s="634"/>
      <c r="DR25" s="634"/>
      <c r="DS25" s="634"/>
      <c r="DT25" s="634"/>
      <c r="DU25" s="634"/>
      <c r="DV25" s="635"/>
      <c r="DW25" s="624">
        <v>24</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t="s">
        <v>179</v>
      </c>
      <c r="S26" s="622"/>
      <c r="T26" s="622"/>
      <c r="U26" s="622"/>
      <c r="V26" s="622"/>
      <c r="W26" s="622"/>
      <c r="X26" s="622"/>
      <c r="Y26" s="623"/>
      <c r="Z26" s="659" t="s">
        <v>179</v>
      </c>
      <c r="AA26" s="659"/>
      <c r="AB26" s="659"/>
      <c r="AC26" s="659"/>
      <c r="AD26" s="660" t="s">
        <v>237</v>
      </c>
      <c r="AE26" s="660"/>
      <c r="AF26" s="660"/>
      <c r="AG26" s="660"/>
      <c r="AH26" s="660"/>
      <c r="AI26" s="660"/>
      <c r="AJ26" s="660"/>
      <c r="AK26" s="660"/>
      <c r="AL26" s="624" t="s">
        <v>237</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237</v>
      </c>
      <c r="BH26" s="622"/>
      <c r="BI26" s="622"/>
      <c r="BJ26" s="622"/>
      <c r="BK26" s="622"/>
      <c r="BL26" s="622"/>
      <c r="BM26" s="622"/>
      <c r="BN26" s="623"/>
      <c r="BO26" s="659" t="s">
        <v>140</v>
      </c>
      <c r="BP26" s="659"/>
      <c r="BQ26" s="659"/>
      <c r="BR26" s="659"/>
      <c r="BS26" s="660" t="s">
        <v>237</v>
      </c>
      <c r="BT26" s="660"/>
      <c r="BU26" s="660"/>
      <c r="BV26" s="660"/>
      <c r="BW26" s="660"/>
      <c r="BX26" s="660"/>
      <c r="BY26" s="660"/>
      <c r="BZ26" s="660"/>
      <c r="CA26" s="660"/>
      <c r="CB26" s="698"/>
      <c r="CD26" s="618" t="s">
        <v>301</v>
      </c>
      <c r="CE26" s="619"/>
      <c r="CF26" s="619"/>
      <c r="CG26" s="619"/>
      <c r="CH26" s="619"/>
      <c r="CI26" s="619"/>
      <c r="CJ26" s="619"/>
      <c r="CK26" s="619"/>
      <c r="CL26" s="619"/>
      <c r="CM26" s="619"/>
      <c r="CN26" s="619"/>
      <c r="CO26" s="619"/>
      <c r="CP26" s="619"/>
      <c r="CQ26" s="620"/>
      <c r="CR26" s="621">
        <v>207623</v>
      </c>
      <c r="CS26" s="622"/>
      <c r="CT26" s="622"/>
      <c r="CU26" s="622"/>
      <c r="CV26" s="622"/>
      <c r="CW26" s="622"/>
      <c r="CX26" s="622"/>
      <c r="CY26" s="623"/>
      <c r="CZ26" s="624">
        <v>5.9</v>
      </c>
      <c r="DA26" s="636"/>
      <c r="DB26" s="636"/>
      <c r="DC26" s="637"/>
      <c r="DD26" s="627">
        <v>194847</v>
      </c>
      <c r="DE26" s="622"/>
      <c r="DF26" s="622"/>
      <c r="DG26" s="622"/>
      <c r="DH26" s="622"/>
      <c r="DI26" s="622"/>
      <c r="DJ26" s="622"/>
      <c r="DK26" s="623"/>
      <c r="DL26" s="627" t="s">
        <v>179</v>
      </c>
      <c r="DM26" s="622"/>
      <c r="DN26" s="622"/>
      <c r="DO26" s="622"/>
      <c r="DP26" s="622"/>
      <c r="DQ26" s="622"/>
      <c r="DR26" s="622"/>
      <c r="DS26" s="622"/>
      <c r="DT26" s="622"/>
      <c r="DU26" s="622"/>
      <c r="DV26" s="623"/>
      <c r="DW26" s="624" t="s">
        <v>179</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4843</v>
      </c>
      <c r="S27" s="622"/>
      <c r="T27" s="622"/>
      <c r="U27" s="622"/>
      <c r="V27" s="622"/>
      <c r="W27" s="622"/>
      <c r="X27" s="622"/>
      <c r="Y27" s="623"/>
      <c r="Z27" s="659">
        <v>0.1</v>
      </c>
      <c r="AA27" s="659"/>
      <c r="AB27" s="659"/>
      <c r="AC27" s="659"/>
      <c r="AD27" s="660" t="s">
        <v>179</v>
      </c>
      <c r="AE27" s="660"/>
      <c r="AF27" s="660"/>
      <c r="AG27" s="660"/>
      <c r="AH27" s="660"/>
      <c r="AI27" s="660"/>
      <c r="AJ27" s="660"/>
      <c r="AK27" s="660"/>
      <c r="AL27" s="624" t="s">
        <v>237</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237069</v>
      </c>
      <c r="BH27" s="622"/>
      <c r="BI27" s="622"/>
      <c r="BJ27" s="622"/>
      <c r="BK27" s="622"/>
      <c r="BL27" s="622"/>
      <c r="BM27" s="622"/>
      <c r="BN27" s="623"/>
      <c r="BO27" s="659">
        <v>100</v>
      </c>
      <c r="BP27" s="659"/>
      <c r="BQ27" s="659"/>
      <c r="BR27" s="659"/>
      <c r="BS27" s="660" t="s">
        <v>237</v>
      </c>
      <c r="BT27" s="660"/>
      <c r="BU27" s="660"/>
      <c r="BV27" s="660"/>
      <c r="BW27" s="660"/>
      <c r="BX27" s="660"/>
      <c r="BY27" s="660"/>
      <c r="BZ27" s="660"/>
      <c r="CA27" s="660"/>
      <c r="CB27" s="698"/>
      <c r="CD27" s="618" t="s">
        <v>304</v>
      </c>
      <c r="CE27" s="619"/>
      <c r="CF27" s="619"/>
      <c r="CG27" s="619"/>
      <c r="CH27" s="619"/>
      <c r="CI27" s="619"/>
      <c r="CJ27" s="619"/>
      <c r="CK27" s="619"/>
      <c r="CL27" s="619"/>
      <c r="CM27" s="619"/>
      <c r="CN27" s="619"/>
      <c r="CO27" s="619"/>
      <c r="CP27" s="619"/>
      <c r="CQ27" s="620"/>
      <c r="CR27" s="621">
        <v>62616</v>
      </c>
      <c r="CS27" s="634"/>
      <c r="CT27" s="634"/>
      <c r="CU27" s="634"/>
      <c r="CV27" s="634"/>
      <c r="CW27" s="634"/>
      <c r="CX27" s="634"/>
      <c r="CY27" s="635"/>
      <c r="CZ27" s="624">
        <v>1.8</v>
      </c>
      <c r="DA27" s="636"/>
      <c r="DB27" s="636"/>
      <c r="DC27" s="637"/>
      <c r="DD27" s="627">
        <v>20231</v>
      </c>
      <c r="DE27" s="634"/>
      <c r="DF27" s="634"/>
      <c r="DG27" s="634"/>
      <c r="DH27" s="634"/>
      <c r="DI27" s="634"/>
      <c r="DJ27" s="634"/>
      <c r="DK27" s="635"/>
      <c r="DL27" s="627">
        <v>20231</v>
      </c>
      <c r="DM27" s="634"/>
      <c r="DN27" s="634"/>
      <c r="DO27" s="634"/>
      <c r="DP27" s="634"/>
      <c r="DQ27" s="634"/>
      <c r="DR27" s="634"/>
      <c r="DS27" s="634"/>
      <c r="DT27" s="634"/>
      <c r="DU27" s="634"/>
      <c r="DV27" s="635"/>
      <c r="DW27" s="624">
        <v>1.4</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32909</v>
      </c>
      <c r="S28" s="622"/>
      <c r="T28" s="622"/>
      <c r="U28" s="622"/>
      <c r="V28" s="622"/>
      <c r="W28" s="622"/>
      <c r="X28" s="622"/>
      <c r="Y28" s="623"/>
      <c r="Z28" s="659">
        <v>0.9</v>
      </c>
      <c r="AA28" s="659"/>
      <c r="AB28" s="659"/>
      <c r="AC28" s="659"/>
      <c r="AD28" s="660">
        <v>30</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346221</v>
      </c>
      <c r="CS28" s="622"/>
      <c r="CT28" s="622"/>
      <c r="CU28" s="622"/>
      <c r="CV28" s="622"/>
      <c r="CW28" s="622"/>
      <c r="CX28" s="622"/>
      <c r="CY28" s="623"/>
      <c r="CZ28" s="624">
        <v>9.8000000000000007</v>
      </c>
      <c r="DA28" s="636"/>
      <c r="DB28" s="636"/>
      <c r="DC28" s="637"/>
      <c r="DD28" s="627">
        <v>346221</v>
      </c>
      <c r="DE28" s="622"/>
      <c r="DF28" s="622"/>
      <c r="DG28" s="622"/>
      <c r="DH28" s="622"/>
      <c r="DI28" s="622"/>
      <c r="DJ28" s="622"/>
      <c r="DK28" s="623"/>
      <c r="DL28" s="627">
        <v>346221</v>
      </c>
      <c r="DM28" s="622"/>
      <c r="DN28" s="622"/>
      <c r="DO28" s="622"/>
      <c r="DP28" s="622"/>
      <c r="DQ28" s="622"/>
      <c r="DR28" s="622"/>
      <c r="DS28" s="622"/>
      <c r="DT28" s="622"/>
      <c r="DU28" s="622"/>
      <c r="DV28" s="623"/>
      <c r="DW28" s="624">
        <v>24.1</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1201</v>
      </c>
      <c r="S29" s="622"/>
      <c r="T29" s="622"/>
      <c r="U29" s="622"/>
      <c r="V29" s="622"/>
      <c r="W29" s="622"/>
      <c r="X29" s="622"/>
      <c r="Y29" s="623"/>
      <c r="Z29" s="659">
        <v>0</v>
      </c>
      <c r="AA29" s="659"/>
      <c r="AB29" s="659"/>
      <c r="AC29" s="659"/>
      <c r="AD29" s="660" t="s">
        <v>179</v>
      </c>
      <c r="AE29" s="660"/>
      <c r="AF29" s="660"/>
      <c r="AG29" s="660"/>
      <c r="AH29" s="660"/>
      <c r="AI29" s="660"/>
      <c r="AJ29" s="660"/>
      <c r="AK29" s="660"/>
      <c r="AL29" s="624" t="s">
        <v>237</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308</v>
      </c>
      <c r="CE29" s="641"/>
      <c r="CF29" s="618" t="s">
        <v>72</v>
      </c>
      <c r="CG29" s="619"/>
      <c r="CH29" s="619"/>
      <c r="CI29" s="619"/>
      <c r="CJ29" s="619"/>
      <c r="CK29" s="619"/>
      <c r="CL29" s="619"/>
      <c r="CM29" s="619"/>
      <c r="CN29" s="619"/>
      <c r="CO29" s="619"/>
      <c r="CP29" s="619"/>
      <c r="CQ29" s="620"/>
      <c r="CR29" s="621">
        <v>345723</v>
      </c>
      <c r="CS29" s="634"/>
      <c r="CT29" s="634"/>
      <c r="CU29" s="634"/>
      <c r="CV29" s="634"/>
      <c r="CW29" s="634"/>
      <c r="CX29" s="634"/>
      <c r="CY29" s="635"/>
      <c r="CZ29" s="624">
        <v>9.8000000000000007</v>
      </c>
      <c r="DA29" s="636"/>
      <c r="DB29" s="636"/>
      <c r="DC29" s="637"/>
      <c r="DD29" s="627">
        <v>345723</v>
      </c>
      <c r="DE29" s="634"/>
      <c r="DF29" s="634"/>
      <c r="DG29" s="634"/>
      <c r="DH29" s="634"/>
      <c r="DI29" s="634"/>
      <c r="DJ29" s="634"/>
      <c r="DK29" s="635"/>
      <c r="DL29" s="627">
        <v>345723</v>
      </c>
      <c r="DM29" s="634"/>
      <c r="DN29" s="634"/>
      <c r="DO29" s="634"/>
      <c r="DP29" s="634"/>
      <c r="DQ29" s="634"/>
      <c r="DR29" s="634"/>
      <c r="DS29" s="634"/>
      <c r="DT29" s="634"/>
      <c r="DU29" s="634"/>
      <c r="DV29" s="635"/>
      <c r="DW29" s="624">
        <v>24.1</v>
      </c>
      <c r="DX29" s="636"/>
      <c r="DY29" s="636"/>
      <c r="DZ29" s="636"/>
      <c r="EA29" s="636"/>
      <c r="EB29" s="636"/>
      <c r="EC29" s="648"/>
    </row>
    <row r="30" spans="2:133" ht="11.25" customHeight="1" x14ac:dyDescent="0.15">
      <c r="B30" s="618" t="s">
        <v>309</v>
      </c>
      <c r="C30" s="619"/>
      <c r="D30" s="619"/>
      <c r="E30" s="619"/>
      <c r="F30" s="619"/>
      <c r="G30" s="619"/>
      <c r="H30" s="619"/>
      <c r="I30" s="619"/>
      <c r="J30" s="619"/>
      <c r="K30" s="619"/>
      <c r="L30" s="619"/>
      <c r="M30" s="619"/>
      <c r="N30" s="619"/>
      <c r="O30" s="619"/>
      <c r="P30" s="619"/>
      <c r="Q30" s="620"/>
      <c r="R30" s="621">
        <v>693173</v>
      </c>
      <c r="S30" s="622"/>
      <c r="T30" s="622"/>
      <c r="U30" s="622"/>
      <c r="V30" s="622"/>
      <c r="W30" s="622"/>
      <c r="X30" s="622"/>
      <c r="Y30" s="623"/>
      <c r="Z30" s="659">
        <v>18.5</v>
      </c>
      <c r="AA30" s="659"/>
      <c r="AB30" s="659"/>
      <c r="AC30" s="659"/>
      <c r="AD30" s="660" t="s">
        <v>237</v>
      </c>
      <c r="AE30" s="660"/>
      <c r="AF30" s="660"/>
      <c r="AG30" s="660"/>
      <c r="AH30" s="660"/>
      <c r="AI30" s="660"/>
      <c r="AJ30" s="660"/>
      <c r="AK30" s="660"/>
      <c r="AL30" s="624" t="s">
        <v>179</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310</v>
      </c>
      <c r="BH30" s="696"/>
      <c r="BI30" s="696"/>
      <c r="BJ30" s="696"/>
      <c r="BK30" s="696"/>
      <c r="BL30" s="696"/>
      <c r="BM30" s="696"/>
      <c r="BN30" s="696"/>
      <c r="BO30" s="696"/>
      <c r="BP30" s="696"/>
      <c r="BQ30" s="697"/>
      <c r="BR30" s="673" t="s">
        <v>311</v>
      </c>
      <c r="BS30" s="696"/>
      <c r="BT30" s="696"/>
      <c r="BU30" s="696"/>
      <c r="BV30" s="696"/>
      <c r="BW30" s="696"/>
      <c r="BX30" s="696"/>
      <c r="BY30" s="696"/>
      <c r="BZ30" s="696"/>
      <c r="CA30" s="696"/>
      <c r="CB30" s="697"/>
      <c r="CD30" s="642"/>
      <c r="CE30" s="643"/>
      <c r="CF30" s="618" t="s">
        <v>312</v>
      </c>
      <c r="CG30" s="619"/>
      <c r="CH30" s="619"/>
      <c r="CI30" s="619"/>
      <c r="CJ30" s="619"/>
      <c r="CK30" s="619"/>
      <c r="CL30" s="619"/>
      <c r="CM30" s="619"/>
      <c r="CN30" s="619"/>
      <c r="CO30" s="619"/>
      <c r="CP30" s="619"/>
      <c r="CQ30" s="620"/>
      <c r="CR30" s="621">
        <v>334812</v>
      </c>
      <c r="CS30" s="622"/>
      <c r="CT30" s="622"/>
      <c r="CU30" s="622"/>
      <c r="CV30" s="622"/>
      <c r="CW30" s="622"/>
      <c r="CX30" s="622"/>
      <c r="CY30" s="623"/>
      <c r="CZ30" s="624">
        <v>9.5</v>
      </c>
      <c r="DA30" s="636"/>
      <c r="DB30" s="636"/>
      <c r="DC30" s="637"/>
      <c r="DD30" s="627">
        <v>334812</v>
      </c>
      <c r="DE30" s="622"/>
      <c r="DF30" s="622"/>
      <c r="DG30" s="622"/>
      <c r="DH30" s="622"/>
      <c r="DI30" s="622"/>
      <c r="DJ30" s="622"/>
      <c r="DK30" s="623"/>
      <c r="DL30" s="627">
        <v>334812</v>
      </c>
      <c r="DM30" s="622"/>
      <c r="DN30" s="622"/>
      <c r="DO30" s="622"/>
      <c r="DP30" s="622"/>
      <c r="DQ30" s="622"/>
      <c r="DR30" s="622"/>
      <c r="DS30" s="622"/>
      <c r="DT30" s="622"/>
      <c r="DU30" s="622"/>
      <c r="DV30" s="623"/>
      <c r="DW30" s="624">
        <v>23.3</v>
      </c>
      <c r="DX30" s="636"/>
      <c r="DY30" s="636"/>
      <c r="DZ30" s="636"/>
      <c r="EA30" s="636"/>
      <c r="EB30" s="636"/>
      <c r="EC30" s="648"/>
    </row>
    <row r="31" spans="2:133" ht="11.25" customHeight="1" x14ac:dyDescent="0.15">
      <c r="B31" s="688" t="s">
        <v>313</v>
      </c>
      <c r="C31" s="689"/>
      <c r="D31" s="689"/>
      <c r="E31" s="689"/>
      <c r="F31" s="689"/>
      <c r="G31" s="689"/>
      <c r="H31" s="689"/>
      <c r="I31" s="689"/>
      <c r="J31" s="689"/>
      <c r="K31" s="689"/>
      <c r="L31" s="689"/>
      <c r="M31" s="689"/>
      <c r="N31" s="689"/>
      <c r="O31" s="689"/>
      <c r="P31" s="689"/>
      <c r="Q31" s="690"/>
      <c r="R31" s="621" t="s">
        <v>179</v>
      </c>
      <c r="S31" s="622"/>
      <c r="T31" s="622"/>
      <c r="U31" s="622"/>
      <c r="V31" s="622"/>
      <c r="W31" s="622"/>
      <c r="X31" s="622"/>
      <c r="Y31" s="623"/>
      <c r="Z31" s="659" t="s">
        <v>237</v>
      </c>
      <c r="AA31" s="659"/>
      <c r="AB31" s="659"/>
      <c r="AC31" s="659"/>
      <c r="AD31" s="660" t="s">
        <v>179</v>
      </c>
      <c r="AE31" s="660"/>
      <c r="AF31" s="660"/>
      <c r="AG31" s="660"/>
      <c r="AH31" s="660"/>
      <c r="AI31" s="660"/>
      <c r="AJ31" s="660"/>
      <c r="AK31" s="660"/>
      <c r="AL31" s="624" t="s">
        <v>237</v>
      </c>
      <c r="AM31" s="625"/>
      <c r="AN31" s="625"/>
      <c r="AO31" s="661"/>
      <c r="AP31" s="691" t="s">
        <v>314</v>
      </c>
      <c r="AQ31" s="692"/>
      <c r="AR31" s="692"/>
      <c r="AS31" s="692"/>
      <c r="AT31" s="693" t="s">
        <v>315</v>
      </c>
      <c r="AU31" s="218"/>
      <c r="AV31" s="218"/>
      <c r="AW31" s="218"/>
      <c r="AX31" s="679" t="s">
        <v>191</v>
      </c>
      <c r="AY31" s="680"/>
      <c r="AZ31" s="680"/>
      <c r="BA31" s="680"/>
      <c r="BB31" s="680"/>
      <c r="BC31" s="680"/>
      <c r="BD31" s="680"/>
      <c r="BE31" s="680"/>
      <c r="BF31" s="681"/>
      <c r="BG31" s="683">
        <v>100</v>
      </c>
      <c r="BH31" s="684"/>
      <c r="BI31" s="684"/>
      <c r="BJ31" s="684"/>
      <c r="BK31" s="684"/>
      <c r="BL31" s="684"/>
      <c r="BM31" s="685">
        <v>99.9</v>
      </c>
      <c r="BN31" s="684"/>
      <c r="BO31" s="684"/>
      <c r="BP31" s="684"/>
      <c r="BQ31" s="686"/>
      <c r="BR31" s="683">
        <v>100</v>
      </c>
      <c r="BS31" s="684"/>
      <c r="BT31" s="684"/>
      <c r="BU31" s="684"/>
      <c r="BV31" s="684"/>
      <c r="BW31" s="684"/>
      <c r="BX31" s="685">
        <v>99.9</v>
      </c>
      <c r="BY31" s="684"/>
      <c r="BZ31" s="684"/>
      <c r="CA31" s="684"/>
      <c r="CB31" s="686"/>
      <c r="CD31" s="642"/>
      <c r="CE31" s="643"/>
      <c r="CF31" s="618" t="s">
        <v>316</v>
      </c>
      <c r="CG31" s="619"/>
      <c r="CH31" s="619"/>
      <c r="CI31" s="619"/>
      <c r="CJ31" s="619"/>
      <c r="CK31" s="619"/>
      <c r="CL31" s="619"/>
      <c r="CM31" s="619"/>
      <c r="CN31" s="619"/>
      <c r="CO31" s="619"/>
      <c r="CP31" s="619"/>
      <c r="CQ31" s="620"/>
      <c r="CR31" s="621">
        <v>10911</v>
      </c>
      <c r="CS31" s="634"/>
      <c r="CT31" s="634"/>
      <c r="CU31" s="634"/>
      <c r="CV31" s="634"/>
      <c r="CW31" s="634"/>
      <c r="CX31" s="634"/>
      <c r="CY31" s="635"/>
      <c r="CZ31" s="624">
        <v>0.3</v>
      </c>
      <c r="DA31" s="636"/>
      <c r="DB31" s="636"/>
      <c r="DC31" s="637"/>
      <c r="DD31" s="627">
        <v>10911</v>
      </c>
      <c r="DE31" s="634"/>
      <c r="DF31" s="634"/>
      <c r="DG31" s="634"/>
      <c r="DH31" s="634"/>
      <c r="DI31" s="634"/>
      <c r="DJ31" s="634"/>
      <c r="DK31" s="635"/>
      <c r="DL31" s="627">
        <v>10911</v>
      </c>
      <c r="DM31" s="634"/>
      <c r="DN31" s="634"/>
      <c r="DO31" s="634"/>
      <c r="DP31" s="634"/>
      <c r="DQ31" s="634"/>
      <c r="DR31" s="634"/>
      <c r="DS31" s="634"/>
      <c r="DT31" s="634"/>
      <c r="DU31" s="634"/>
      <c r="DV31" s="635"/>
      <c r="DW31" s="624">
        <v>0.8</v>
      </c>
      <c r="DX31" s="636"/>
      <c r="DY31" s="636"/>
      <c r="DZ31" s="636"/>
      <c r="EA31" s="636"/>
      <c r="EB31" s="636"/>
      <c r="EC31" s="648"/>
    </row>
    <row r="32" spans="2:133" ht="11.25" customHeight="1" x14ac:dyDescent="0.15">
      <c r="B32" s="618" t="s">
        <v>317</v>
      </c>
      <c r="C32" s="619"/>
      <c r="D32" s="619"/>
      <c r="E32" s="619"/>
      <c r="F32" s="619"/>
      <c r="G32" s="619"/>
      <c r="H32" s="619"/>
      <c r="I32" s="619"/>
      <c r="J32" s="619"/>
      <c r="K32" s="619"/>
      <c r="L32" s="619"/>
      <c r="M32" s="619"/>
      <c r="N32" s="619"/>
      <c r="O32" s="619"/>
      <c r="P32" s="619"/>
      <c r="Q32" s="620"/>
      <c r="R32" s="621">
        <v>476343</v>
      </c>
      <c r="S32" s="622"/>
      <c r="T32" s="622"/>
      <c r="U32" s="622"/>
      <c r="V32" s="622"/>
      <c r="W32" s="622"/>
      <c r="X32" s="622"/>
      <c r="Y32" s="623"/>
      <c r="Z32" s="659">
        <v>12.7</v>
      </c>
      <c r="AA32" s="659"/>
      <c r="AB32" s="659"/>
      <c r="AC32" s="659"/>
      <c r="AD32" s="660" t="s">
        <v>179</v>
      </c>
      <c r="AE32" s="660"/>
      <c r="AF32" s="660"/>
      <c r="AG32" s="660"/>
      <c r="AH32" s="660"/>
      <c r="AI32" s="660"/>
      <c r="AJ32" s="660"/>
      <c r="AK32" s="660"/>
      <c r="AL32" s="624" t="s">
        <v>237</v>
      </c>
      <c r="AM32" s="625"/>
      <c r="AN32" s="625"/>
      <c r="AO32" s="661"/>
      <c r="AP32" s="662"/>
      <c r="AQ32" s="663"/>
      <c r="AR32" s="663"/>
      <c r="AS32" s="663"/>
      <c r="AT32" s="694"/>
      <c r="AU32" s="214" t="s">
        <v>318</v>
      </c>
      <c r="AX32" s="618" t="s">
        <v>319</v>
      </c>
      <c r="AY32" s="619"/>
      <c r="AZ32" s="619"/>
      <c r="BA32" s="619"/>
      <c r="BB32" s="619"/>
      <c r="BC32" s="619"/>
      <c r="BD32" s="619"/>
      <c r="BE32" s="619"/>
      <c r="BF32" s="620"/>
      <c r="BG32" s="687">
        <v>99.9</v>
      </c>
      <c r="BH32" s="634"/>
      <c r="BI32" s="634"/>
      <c r="BJ32" s="634"/>
      <c r="BK32" s="634"/>
      <c r="BL32" s="634"/>
      <c r="BM32" s="625">
        <v>99.5</v>
      </c>
      <c r="BN32" s="634"/>
      <c r="BO32" s="634"/>
      <c r="BP32" s="634"/>
      <c r="BQ32" s="657"/>
      <c r="BR32" s="687">
        <v>99.8</v>
      </c>
      <c r="BS32" s="634"/>
      <c r="BT32" s="634"/>
      <c r="BU32" s="634"/>
      <c r="BV32" s="634"/>
      <c r="BW32" s="634"/>
      <c r="BX32" s="625">
        <v>99.4</v>
      </c>
      <c r="BY32" s="634"/>
      <c r="BZ32" s="634"/>
      <c r="CA32" s="634"/>
      <c r="CB32" s="657"/>
      <c r="CD32" s="644"/>
      <c r="CE32" s="645"/>
      <c r="CF32" s="618" t="s">
        <v>320</v>
      </c>
      <c r="CG32" s="619"/>
      <c r="CH32" s="619"/>
      <c r="CI32" s="619"/>
      <c r="CJ32" s="619"/>
      <c r="CK32" s="619"/>
      <c r="CL32" s="619"/>
      <c r="CM32" s="619"/>
      <c r="CN32" s="619"/>
      <c r="CO32" s="619"/>
      <c r="CP32" s="619"/>
      <c r="CQ32" s="620"/>
      <c r="CR32" s="621">
        <v>498</v>
      </c>
      <c r="CS32" s="622"/>
      <c r="CT32" s="622"/>
      <c r="CU32" s="622"/>
      <c r="CV32" s="622"/>
      <c r="CW32" s="622"/>
      <c r="CX32" s="622"/>
      <c r="CY32" s="623"/>
      <c r="CZ32" s="624">
        <v>0</v>
      </c>
      <c r="DA32" s="636"/>
      <c r="DB32" s="636"/>
      <c r="DC32" s="637"/>
      <c r="DD32" s="627">
        <v>498</v>
      </c>
      <c r="DE32" s="622"/>
      <c r="DF32" s="622"/>
      <c r="DG32" s="622"/>
      <c r="DH32" s="622"/>
      <c r="DI32" s="622"/>
      <c r="DJ32" s="622"/>
      <c r="DK32" s="623"/>
      <c r="DL32" s="627">
        <v>498</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321</v>
      </c>
      <c r="C33" s="619"/>
      <c r="D33" s="619"/>
      <c r="E33" s="619"/>
      <c r="F33" s="619"/>
      <c r="G33" s="619"/>
      <c r="H33" s="619"/>
      <c r="I33" s="619"/>
      <c r="J33" s="619"/>
      <c r="K33" s="619"/>
      <c r="L33" s="619"/>
      <c r="M33" s="619"/>
      <c r="N33" s="619"/>
      <c r="O33" s="619"/>
      <c r="P33" s="619"/>
      <c r="Q33" s="620"/>
      <c r="R33" s="621">
        <v>90821</v>
      </c>
      <c r="S33" s="622"/>
      <c r="T33" s="622"/>
      <c r="U33" s="622"/>
      <c r="V33" s="622"/>
      <c r="W33" s="622"/>
      <c r="X33" s="622"/>
      <c r="Y33" s="623"/>
      <c r="Z33" s="659">
        <v>2.4</v>
      </c>
      <c r="AA33" s="659"/>
      <c r="AB33" s="659"/>
      <c r="AC33" s="659"/>
      <c r="AD33" s="660">
        <v>28</v>
      </c>
      <c r="AE33" s="660"/>
      <c r="AF33" s="660"/>
      <c r="AG33" s="660"/>
      <c r="AH33" s="660"/>
      <c r="AI33" s="660"/>
      <c r="AJ33" s="660"/>
      <c r="AK33" s="660"/>
      <c r="AL33" s="624">
        <v>0</v>
      </c>
      <c r="AM33" s="625"/>
      <c r="AN33" s="625"/>
      <c r="AO33" s="661"/>
      <c r="AP33" s="664"/>
      <c r="AQ33" s="665"/>
      <c r="AR33" s="665"/>
      <c r="AS33" s="665"/>
      <c r="AT33" s="695"/>
      <c r="AU33" s="219"/>
      <c r="AV33" s="219"/>
      <c r="AW33" s="219"/>
      <c r="AX33" s="602" t="s">
        <v>322</v>
      </c>
      <c r="AY33" s="603"/>
      <c r="AZ33" s="603"/>
      <c r="BA33" s="603"/>
      <c r="BB33" s="603"/>
      <c r="BC33" s="603"/>
      <c r="BD33" s="603"/>
      <c r="BE33" s="603"/>
      <c r="BF33" s="604"/>
      <c r="BG33" s="682">
        <v>100</v>
      </c>
      <c r="BH33" s="606"/>
      <c r="BI33" s="606"/>
      <c r="BJ33" s="606"/>
      <c r="BK33" s="606"/>
      <c r="BL33" s="606"/>
      <c r="BM33" s="652">
        <v>100</v>
      </c>
      <c r="BN33" s="606"/>
      <c r="BO33" s="606"/>
      <c r="BP33" s="606"/>
      <c r="BQ33" s="669"/>
      <c r="BR33" s="682">
        <v>100</v>
      </c>
      <c r="BS33" s="606"/>
      <c r="BT33" s="606"/>
      <c r="BU33" s="606"/>
      <c r="BV33" s="606"/>
      <c r="BW33" s="606"/>
      <c r="BX33" s="652">
        <v>100</v>
      </c>
      <c r="BY33" s="606"/>
      <c r="BZ33" s="606"/>
      <c r="CA33" s="606"/>
      <c r="CB33" s="669"/>
      <c r="CD33" s="618" t="s">
        <v>323</v>
      </c>
      <c r="CE33" s="619"/>
      <c r="CF33" s="619"/>
      <c r="CG33" s="619"/>
      <c r="CH33" s="619"/>
      <c r="CI33" s="619"/>
      <c r="CJ33" s="619"/>
      <c r="CK33" s="619"/>
      <c r="CL33" s="619"/>
      <c r="CM33" s="619"/>
      <c r="CN33" s="619"/>
      <c r="CO33" s="619"/>
      <c r="CP33" s="619"/>
      <c r="CQ33" s="620"/>
      <c r="CR33" s="621">
        <v>1326400</v>
      </c>
      <c r="CS33" s="634"/>
      <c r="CT33" s="634"/>
      <c r="CU33" s="634"/>
      <c r="CV33" s="634"/>
      <c r="CW33" s="634"/>
      <c r="CX33" s="634"/>
      <c r="CY33" s="635"/>
      <c r="CZ33" s="624">
        <v>37.700000000000003</v>
      </c>
      <c r="DA33" s="636"/>
      <c r="DB33" s="636"/>
      <c r="DC33" s="637"/>
      <c r="DD33" s="627">
        <v>779453</v>
      </c>
      <c r="DE33" s="634"/>
      <c r="DF33" s="634"/>
      <c r="DG33" s="634"/>
      <c r="DH33" s="634"/>
      <c r="DI33" s="634"/>
      <c r="DJ33" s="634"/>
      <c r="DK33" s="635"/>
      <c r="DL33" s="627">
        <v>517427</v>
      </c>
      <c r="DM33" s="634"/>
      <c r="DN33" s="634"/>
      <c r="DO33" s="634"/>
      <c r="DP33" s="634"/>
      <c r="DQ33" s="634"/>
      <c r="DR33" s="634"/>
      <c r="DS33" s="634"/>
      <c r="DT33" s="634"/>
      <c r="DU33" s="634"/>
      <c r="DV33" s="635"/>
      <c r="DW33" s="624">
        <v>36.1</v>
      </c>
      <c r="DX33" s="636"/>
      <c r="DY33" s="636"/>
      <c r="DZ33" s="636"/>
      <c r="EA33" s="636"/>
      <c r="EB33" s="636"/>
      <c r="EC33" s="648"/>
    </row>
    <row r="34" spans="2:133" ht="11.25" customHeight="1" x14ac:dyDescent="0.15">
      <c r="B34" s="618" t="s">
        <v>324</v>
      </c>
      <c r="C34" s="619"/>
      <c r="D34" s="619"/>
      <c r="E34" s="619"/>
      <c r="F34" s="619"/>
      <c r="G34" s="619"/>
      <c r="H34" s="619"/>
      <c r="I34" s="619"/>
      <c r="J34" s="619"/>
      <c r="K34" s="619"/>
      <c r="L34" s="619"/>
      <c r="M34" s="619"/>
      <c r="N34" s="619"/>
      <c r="O34" s="619"/>
      <c r="P34" s="619"/>
      <c r="Q34" s="620"/>
      <c r="R34" s="621">
        <v>21899</v>
      </c>
      <c r="S34" s="622"/>
      <c r="T34" s="622"/>
      <c r="U34" s="622"/>
      <c r="V34" s="622"/>
      <c r="W34" s="622"/>
      <c r="X34" s="622"/>
      <c r="Y34" s="623"/>
      <c r="Z34" s="659">
        <v>0.6</v>
      </c>
      <c r="AA34" s="659"/>
      <c r="AB34" s="659"/>
      <c r="AC34" s="659"/>
      <c r="AD34" s="660" t="s">
        <v>140</v>
      </c>
      <c r="AE34" s="660"/>
      <c r="AF34" s="660"/>
      <c r="AG34" s="660"/>
      <c r="AH34" s="660"/>
      <c r="AI34" s="660"/>
      <c r="AJ34" s="660"/>
      <c r="AK34" s="660"/>
      <c r="AL34" s="624" t="s">
        <v>140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626697</v>
      </c>
      <c r="CS34" s="622"/>
      <c r="CT34" s="622"/>
      <c r="CU34" s="622"/>
      <c r="CV34" s="622"/>
      <c r="CW34" s="622"/>
      <c r="CX34" s="622"/>
      <c r="CY34" s="623"/>
      <c r="CZ34" s="624">
        <v>17.8</v>
      </c>
      <c r="DA34" s="636"/>
      <c r="DB34" s="636"/>
      <c r="DC34" s="637"/>
      <c r="DD34" s="627">
        <v>375550</v>
      </c>
      <c r="DE34" s="622"/>
      <c r="DF34" s="622"/>
      <c r="DG34" s="622"/>
      <c r="DH34" s="622"/>
      <c r="DI34" s="622"/>
      <c r="DJ34" s="622"/>
      <c r="DK34" s="623"/>
      <c r="DL34" s="627">
        <v>309517</v>
      </c>
      <c r="DM34" s="622"/>
      <c r="DN34" s="622"/>
      <c r="DO34" s="622"/>
      <c r="DP34" s="622"/>
      <c r="DQ34" s="622"/>
      <c r="DR34" s="622"/>
      <c r="DS34" s="622"/>
      <c r="DT34" s="622"/>
      <c r="DU34" s="622"/>
      <c r="DV34" s="623"/>
      <c r="DW34" s="624">
        <v>21.6</v>
      </c>
      <c r="DX34" s="636"/>
      <c r="DY34" s="636"/>
      <c r="DZ34" s="636"/>
      <c r="EA34" s="636"/>
      <c r="EB34" s="636"/>
      <c r="EC34" s="648"/>
    </row>
    <row r="35" spans="2:133" ht="11.25" customHeight="1" x14ac:dyDescent="0.15">
      <c r="B35" s="618" t="s">
        <v>326</v>
      </c>
      <c r="C35" s="619"/>
      <c r="D35" s="619"/>
      <c r="E35" s="619"/>
      <c r="F35" s="619"/>
      <c r="G35" s="619"/>
      <c r="H35" s="619"/>
      <c r="I35" s="619"/>
      <c r="J35" s="619"/>
      <c r="K35" s="619"/>
      <c r="L35" s="619"/>
      <c r="M35" s="619"/>
      <c r="N35" s="619"/>
      <c r="O35" s="619"/>
      <c r="P35" s="619"/>
      <c r="Q35" s="620"/>
      <c r="R35" s="621">
        <v>97760</v>
      </c>
      <c r="S35" s="622"/>
      <c r="T35" s="622"/>
      <c r="U35" s="622"/>
      <c r="V35" s="622"/>
      <c r="W35" s="622"/>
      <c r="X35" s="622"/>
      <c r="Y35" s="623"/>
      <c r="Z35" s="659">
        <v>2.6</v>
      </c>
      <c r="AA35" s="659"/>
      <c r="AB35" s="659"/>
      <c r="AC35" s="659"/>
      <c r="AD35" s="660" t="s">
        <v>237</v>
      </c>
      <c r="AE35" s="660"/>
      <c r="AF35" s="660"/>
      <c r="AG35" s="660"/>
      <c r="AH35" s="660"/>
      <c r="AI35" s="660"/>
      <c r="AJ35" s="660"/>
      <c r="AK35" s="660"/>
      <c r="AL35" s="624" t="s">
        <v>237</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51542</v>
      </c>
      <c r="CS35" s="634"/>
      <c r="CT35" s="634"/>
      <c r="CU35" s="634"/>
      <c r="CV35" s="634"/>
      <c r="CW35" s="634"/>
      <c r="CX35" s="634"/>
      <c r="CY35" s="635"/>
      <c r="CZ35" s="624">
        <v>1.5</v>
      </c>
      <c r="DA35" s="636"/>
      <c r="DB35" s="636"/>
      <c r="DC35" s="637"/>
      <c r="DD35" s="627">
        <v>37755</v>
      </c>
      <c r="DE35" s="634"/>
      <c r="DF35" s="634"/>
      <c r="DG35" s="634"/>
      <c r="DH35" s="634"/>
      <c r="DI35" s="634"/>
      <c r="DJ35" s="634"/>
      <c r="DK35" s="635"/>
      <c r="DL35" s="627">
        <v>31435</v>
      </c>
      <c r="DM35" s="634"/>
      <c r="DN35" s="634"/>
      <c r="DO35" s="634"/>
      <c r="DP35" s="634"/>
      <c r="DQ35" s="634"/>
      <c r="DR35" s="634"/>
      <c r="DS35" s="634"/>
      <c r="DT35" s="634"/>
      <c r="DU35" s="634"/>
      <c r="DV35" s="635"/>
      <c r="DW35" s="624">
        <v>2.2000000000000002</v>
      </c>
      <c r="DX35" s="636"/>
      <c r="DY35" s="636"/>
      <c r="DZ35" s="636"/>
      <c r="EA35" s="636"/>
      <c r="EB35" s="636"/>
      <c r="EC35" s="648"/>
    </row>
    <row r="36" spans="2:133" ht="11.25" customHeight="1" x14ac:dyDescent="0.15">
      <c r="B36" s="618" t="s">
        <v>330</v>
      </c>
      <c r="C36" s="619"/>
      <c r="D36" s="619"/>
      <c r="E36" s="619"/>
      <c r="F36" s="619"/>
      <c r="G36" s="619"/>
      <c r="H36" s="619"/>
      <c r="I36" s="619"/>
      <c r="J36" s="619"/>
      <c r="K36" s="619"/>
      <c r="L36" s="619"/>
      <c r="M36" s="619"/>
      <c r="N36" s="619"/>
      <c r="O36" s="619"/>
      <c r="P36" s="619"/>
      <c r="Q36" s="620"/>
      <c r="R36" s="621">
        <v>213099</v>
      </c>
      <c r="S36" s="622"/>
      <c r="T36" s="622"/>
      <c r="U36" s="622"/>
      <c r="V36" s="622"/>
      <c r="W36" s="622"/>
      <c r="X36" s="622"/>
      <c r="Y36" s="623"/>
      <c r="Z36" s="659">
        <v>5.7</v>
      </c>
      <c r="AA36" s="659"/>
      <c r="AB36" s="659"/>
      <c r="AC36" s="659"/>
      <c r="AD36" s="660" t="s">
        <v>140</v>
      </c>
      <c r="AE36" s="660"/>
      <c r="AF36" s="660"/>
      <c r="AG36" s="660"/>
      <c r="AH36" s="660"/>
      <c r="AI36" s="660"/>
      <c r="AJ36" s="660"/>
      <c r="AK36" s="660"/>
      <c r="AL36" s="624" t="s">
        <v>140</v>
      </c>
      <c r="AM36" s="625"/>
      <c r="AN36" s="625"/>
      <c r="AO36" s="661"/>
      <c r="AP36" s="222"/>
      <c r="AQ36" s="670" t="s">
        <v>331</v>
      </c>
      <c r="AR36" s="671"/>
      <c r="AS36" s="671"/>
      <c r="AT36" s="671"/>
      <c r="AU36" s="671"/>
      <c r="AV36" s="671"/>
      <c r="AW36" s="671"/>
      <c r="AX36" s="671"/>
      <c r="AY36" s="672"/>
      <c r="AZ36" s="676">
        <v>110715</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2747</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434453</v>
      </c>
      <c r="CS36" s="622"/>
      <c r="CT36" s="622"/>
      <c r="CU36" s="622"/>
      <c r="CV36" s="622"/>
      <c r="CW36" s="622"/>
      <c r="CX36" s="622"/>
      <c r="CY36" s="623"/>
      <c r="CZ36" s="624">
        <v>12.4</v>
      </c>
      <c r="DA36" s="636"/>
      <c r="DB36" s="636"/>
      <c r="DC36" s="637"/>
      <c r="DD36" s="627">
        <v>264225</v>
      </c>
      <c r="DE36" s="622"/>
      <c r="DF36" s="622"/>
      <c r="DG36" s="622"/>
      <c r="DH36" s="622"/>
      <c r="DI36" s="622"/>
      <c r="DJ36" s="622"/>
      <c r="DK36" s="623"/>
      <c r="DL36" s="627">
        <v>176475</v>
      </c>
      <c r="DM36" s="622"/>
      <c r="DN36" s="622"/>
      <c r="DO36" s="622"/>
      <c r="DP36" s="622"/>
      <c r="DQ36" s="622"/>
      <c r="DR36" s="622"/>
      <c r="DS36" s="622"/>
      <c r="DT36" s="622"/>
      <c r="DU36" s="622"/>
      <c r="DV36" s="623"/>
      <c r="DW36" s="624">
        <v>12.3</v>
      </c>
      <c r="DX36" s="636"/>
      <c r="DY36" s="636"/>
      <c r="DZ36" s="636"/>
      <c r="EA36" s="636"/>
      <c r="EB36" s="636"/>
      <c r="EC36" s="648"/>
    </row>
    <row r="37" spans="2:133" ht="11.25" customHeight="1" x14ac:dyDescent="0.15">
      <c r="B37" s="618" t="s">
        <v>334</v>
      </c>
      <c r="C37" s="619"/>
      <c r="D37" s="619"/>
      <c r="E37" s="619"/>
      <c r="F37" s="619"/>
      <c r="G37" s="619"/>
      <c r="H37" s="619"/>
      <c r="I37" s="619"/>
      <c r="J37" s="619"/>
      <c r="K37" s="619"/>
      <c r="L37" s="619"/>
      <c r="M37" s="619"/>
      <c r="N37" s="619"/>
      <c r="O37" s="619"/>
      <c r="P37" s="619"/>
      <c r="Q37" s="620"/>
      <c r="R37" s="621">
        <v>40121</v>
      </c>
      <c r="S37" s="622"/>
      <c r="T37" s="622"/>
      <c r="U37" s="622"/>
      <c r="V37" s="622"/>
      <c r="W37" s="622"/>
      <c r="X37" s="622"/>
      <c r="Y37" s="623"/>
      <c r="Z37" s="659">
        <v>1.1000000000000001</v>
      </c>
      <c r="AA37" s="659"/>
      <c r="AB37" s="659"/>
      <c r="AC37" s="659"/>
      <c r="AD37" s="660">
        <v>1208</v>
      </c>
      <c r="AE37" s="660"/>
      <c r="AF37" s="660"/>
      <c r="AG37" s="660"/>
      <c r="AH37" s="660"/>
      <c r="AI37" s="660"/>
      <c r="AJ37" s="660"/>
      <c r="AK37" s="660"/>
      <c r="AL37" s="624">
        <v>0.1</v>
      </c>
      <c r="AM37" s="625"/>
      <c r="AN37" s="625"/>
      <c r="AO37" s="661"/>
      <c r="AQ37" s="654" t="s">
        <v>335</v>
      </c>
      <c r="AR37" s="655"/>
      <c r="AS37" s="655"/>
      <c r="AT37" s="655"/>
      <c r="AU37" s="655"/>
      <c r="AV37" s="655"/>
      <c r="AW37" s="655"/>
      <c r="AX37" s="655"/>
      <c r="AY37" s="656"/>
      <c r="AZ37" s="621">
        <v>39000</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2747</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82940</v>
      </c>
      <c r="CS37" s="634"/>
      <c r="CT37" s="634"/>
      <c r="CU37" s="634"/>
      <c r="CV37" s="634"/>
      <c r="CW37" s="634"/>
      <c r="CX37" s="634"/>
      <c r="CY37" s="635"/>
      <c r="CZ37" s="624">
        <v>2.4</v>
      </c>
      <c r="DA37" s="636"/>
      <c r="DB37" s="636"/>
      <c r="DC37" s="637"/>
      <c r="DD37" s="627">
        <v>82940</v>
      </c>
      <c r="DE37" s="634"/>
      <c r="DF37" s="634"/>
      <c r="DG37" s="634"/>
      <c r="DH37" s="634"/>
      <c r="DI37" s="634"/>
      <c r="DJ37" s="634"/>
      <c r="DK37" s="635"/>
      <c r="DL37" s="627">
        <v>54152</v>
      </c>
      <c r="DM37" s="634"/>
      <c r="DN37" s="634"/>
      <c r="DO37" s="634"/>
      <c r="DP37" s="634"/>
      <c r="DQ37" s="634"/>
      <c r="DR37" s="634"/>
      <c r="DS37" s="634"/>
      <c r="DT37" s="634"/>
      <c r="DU37" s="634"/>
      <c r="DV37" s="635"/>
      <c r="DW37" s="624">
        <v>3.8</v>
      </c>
      <c r="DX37" s="636"/>
      <c r="DY37" s="636"/>
      <c r="DZ37" s="636"/>
      <c r="EA37" s="636"/>
      <c r="EB37" s="636"/>
      <c r="EC37" s="648"/>
    </row>
    <row r="38" spans="2:133" ht="11.25" customHeight="1" x14ac:dyDescent="0.15">
      <c r="B38" s="618" t="s">
        <v>338</v>
      </c>
      <c r="C38" s="619"/>
      <c r="D38" s="619"/>
      <c r="E38" s="619"/>
      <c r="F38" s="619"/>
      <c r="G38" s="619"/>
      <c r="H38" s="619"/>
      <c r="I38" s="619"/>
      <c r="J38" s="619"/>
      <c r="K38" s="619"/>
      <c r="L38" s="619"/>
      <c r="M38" s="619"/>
      <c r="N38" s="619"/>
      <c r="O38" s="619"/>
      <c r="P38" s="619"/>
      <c r="Q38" s="620"/>
      <c r="R38" s="621">
        <v>415453</v>
      </c>
      <c r="S38" s="622"/>
      <c r="T38" s="622"/>
      <c r="U38" s="622"/>
      <c r="V38" s="622"/>
      <c r="W38" s="622"/>
      <c r="X38" s="622"/>
      <c r="Y38" s="623"/>
      <c r="Z38" s="659">
        <v>11.1</v>
      </c>
      <c r="AA38" s="659"/>
      <c r="AB38" s="659"/>
      <c r="AC38" s="659"/>
      <c r="AD38" s="660" t="s">
        <v>179</v>
      </c>
      <c r="AE38" s="660"/>
      <c r="AF38" s="660"/>
      <c r="AG38" s="660"/>
      <c r="AH38" s="660"/>
      <c r="AI38" s="660"/>
      <c r="AJ38" s="660"/>
      <c r="AK38" s="660"/>
      <c r="AL38" s="624" t="s">
        <v>179</v>
      </c>
      <c r="AM38" s="625"/>
      <c r="AN38" s="625"/>
      <c r="AO38" s="661"/>
      <c r="AQ38" s="654" t="s">
        <v>339</v>
      </c>
      <c r="AR38" s="655"/>
      <c r="AS38" s="655"/>
      <c r="AT38" s="655"/>
      <c r="AU38" s="655"/>
      <c r="AV38" s="655"/>
      <c r="AW38" s="655"/>
      <c r="AX38" s="655"/>
      <c r="AY38" s="656"/>
      <c r="AZ38" s="621">
        <v>9500</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158</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110715</v>
      </c>
      <c r="CS38" s="622"/>
      <c r="CT38" s="622"/>
      <c r="CU38" s="622"/>
      <c r="CV38" s="622"/>
      <c r="CW38" s="622"/>
      <c r="CX38" s="622"/>
      <c r="CY38" s="623"/>
      <c r="CZ38" s="624">
        <v>3.1</v>
      </c>
      <c r="DA38" s="636"/>
      <c r="DB38" s="636"/>
      <c r="DC38" s="637"/>
      <c r="DD38" s="627">
        <v>87448</v>
      </c>
      <c r="DE38" s="622"/>
      <c r="DF38" s="622"/>
      <c r="DG38" s="622"/>
      <c r="DH38" s="622"/>
      <c r="DI38" s="622"/>
      <c r="DJ38" s="622"/>
      <c r="DK38" s="623"/>
      <c r="DL38" s="627" t="s">
        <v>237</v>
      </c>
      <c r="DM38" s="622"/>
      <c r="DN38" s="622"/>
      <c r="DO38" s="622"/>
      <c r="DP38" s="622"/>
      <c r="DQ38" s="622"/>
      <c r="DR38" s="622"/>
      <c r="DS38" s="622"/>
      <c r="DT38" s="622"/>
      <c r="DU38" s="622"/>
      <c r="DV38" s="623"/>
      <c r="DW38" s="624" t="s">
        <v>179</v>
      </c>
      <c r="DX38" s="636"/>
      <c r="DY38" s="636"/>
      <c r="DZ38" s="636"/>
      <c r="EA38" s="636"/>
      <c r="EB38" s="636"/>
      <c r="EC38" s="648"/>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179</v>
      </c>
      <c r="S39" s="622"/>
      <c r="T39" s="622"/>
      <c r="U39" s="622"/>
      <c r="V39" s="622"/>
      <c r="W39" s="622"/>
      <c r="X39" s="622"/>
      <c r="Y39" s="623"/>
      <c r="Z39" s="659" t="s">
        <v>237</v>
      </c>
      <c r="AA39" s="659"/>
      <c r="AB39" s="659"/>
      <c r="AC39" s="659"/>
      <c r="AD39" s="660" t="s">
        <v>179</v>
      </c>
      <c r="AE39" s="660"/>
      <c r="AF39" s="660"/>
      <c r="AG39" s="660"/>
      <c r="AH39" s="660"/>
      <c r="AI39" s="660"/>
      <c r="AJ39" s="660"/>
      <c r="AK39" s="660"/>
      <c r="AL39" s="624" t="s">
        <v>179</v>
      </c>
      <c r="AM39" s="625"/>
      <c r="AN39" s="625"/>
      <c r="AO39" s="661"/>
      <c r="AQ39" s="654" t="s">
        <v>343</v>
      </c>
      <c r="AR39" s="655"/>
      <c r="AS39" s="655"/>
      <c r="AT39" s="655"/>
      <c r="AU39" s="655"/>
      <c r="AV39" s="655"/>
      <c r="AW39" s="655"/>
      <c r="AX39" s="655"/>
      <c r="AY39" s="656"/>
      <c r="AZ39" s="621" t="s">
        <v>237</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233</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102993</v>
      </c>
      <c r="CS39" s="634"/>
      <c r="CT39" s="634"/>
      <c r="CU39" s="634"/>
      <c r="CV39" s="634"/>
      <c r="CW39" s="634"/>
      <c r="CX39" s="634"/>
      <c r="CY39" s="635"/>
      <c r="CZ39" s="624">
        <v>2.9</v>
      </c>
      <c r="DA39" s="636"/>
      <c r="DB39" s="636"/>
      <c r="DC39" s="637"/>
      <c r="DD39" s="627">
        <v>14475</v>
      </c>
      <c r="DE39" s="634"/>
      <c r="DF39" s="634"/>
      <c r="DG39" s="634"/>
      <c r="DH39" s="634"/>
      <c r="DI39" s="634"/>
      <c r="DJ39" s="634"/>
      <c r="DK39" s="635"/>
      <c r="DL39" s="627" t="s">
        <v>237</v>
      </c>
      <c r="DM39" s="634"/>
      <c r="DN39" s="634"/>
      <c r="DO39" s="634"/>
      <c r="DP39" s="634"/>
      <c r="DQ39" s="634"/>
      <c r="DR39" s="634"/>
      <c r="DS39" s="634"/>
      <c r="DT39" s="634"/>
      <c r="DU39" s="634"/>
      <c r="DV39" s="635"/>
      <c r="DW39" s="624" t="s">
        <v>179</v>
      </c>
      <c r="DX39" s="636"/>
      <c r="DY39" s="636"/>
      <c r="DZ39" s="636"/>
      <c r="EA39" s="636"/>
      <c r="EB39" s="636"/>
      <c r="EC39" s="648"/>
    </row>
    <row r="40" spans="2:133" ht="11.25" customHeight="1" x14ac:dyDescent="0.15">
      <c r="B40" s="618" t="s">
        <v>346</v>
      </c>
      <c r="C40" s="619"/>
      <c r="D40" s="619"/>
      <c r="E40" s="619"/>
      <c r="F40" s="619"/>
      <c r="G40" s="619"/>
      <c r="H40" s="619"/>
      <c r="I40" s="619"/>
      <c r="J40" s="619"/>
      <c r="K40" s="619"/>
      <c r="L40" s="619"/>
      <c r="M40" s="619"/>
      <c r="N40" s="619"/>
      <c r="O40" s="619"/>
      <c r="P40" s="619"/>
      <c r="Q40" s="620"/>
      <c r="R40" s="621">
        <v>12953</v>
      </c>
      <c r="S40" s="622"/>
      <c r="T40" s="622"/>
      <c r="U40" s="622"/>
      <c r="V40" s="622"/>
      <c r="W40" s="622"/>
      <c r="X40" s="622"/>
      <c r="Y40" s="623"/>
      <c r="Z40" s="659">
        <v>0.3</v>
      </c>
      <c r="AA40" s="659"/>
      <c r="AB40" s="659"/>
      <c r="AC40" s="659"/>
      <c r="AD40" s="660" t="s">
        <v>179</v>
      </c>
      <c r="AE40" s="660"/>
      <c r="AF40" s="660"/>
      <c r="AG40" s="660"/>
      <c r="AH40" s="660"/>
      <c r="AI40" s="660"/>
      <c r="AJ40" s="660"/>
      <c r="AK40" s="660"/>
      <c r="AL40" s="624" t="s">
        <v>179</v>
      </c>
      <c r="AM40" s="625"/>
      <c r="AN40" s="625"/>
      <c r="AO40" s="661"/>
      <c r="AQ40" s="654" t="s">
        <v>347</v>
      </c>
      <c r="AR40" s="655"/>
      <c r="AS40" s="655"/>
      <c r="AT40" s="655"/>
      <c r="AU40" s="655"/>
      <c r="AV40" s="655"/>
      <c r="AW40" s="655"/>
      <c r="AX40" s="655"/>
      <c r="AY40" s="656"/>
      <c r="AZ40" s="621" t="s">
        <v>179</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77</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t="s">
        <v>237</v>
      </c>
      <c r="CS40" s="622"/>
      <c r="CT40" s="622"/>
      <c r="CU40" s="622"/>
      <c r="CV40" s="622"/>
      <c r="CW40" s="622"/>
      <c r="CX40" s="622"/>
      <c r="CY40" s="623"/>
      <c r="CZ40" s="624" t="s">
        <v>237</v>
      </c>
      <c r="DA40" s="636"/>
      <c r="DB40" s="636"/>
      <c r="DC40" s="637"/>
      <c r="DD40" s="627" t="s">
        <v>179</v>
      </c>
      <c r="DE40" s="622"/>
      <c r="DF40" s="622"/>
      <c r="DG40" s="622"/>
      <c r="DH40" s="622"/>
      <c r="DI40" s="622"/>
      <c r="DJ40" s="622"/>
      <c r="DK40" s="623"/>
      <c r="DL40" s="627" t="s">
        <v>237</v>
      </c>
      <c r="DM40" s="622"/>
      <c r="DN40" s="622"/>
      <c r="DO40" s="622"/>
      <c r="DP40" s="622"/>
      <c r="DQ40" s="622"/>
      <c r="DR40" s="622"/>
      <c r="DS40" s="622"/>
      <c r="DT40" s="622"/>
      <c r="DU40" s="622"/>
      <c r="DV40" s="623"/>
      <c r="DW40" s="624" t="s">
        <v>237</v>
      </c>
      <c r="DX40" s="636"/>
      <c r="DY40" s="636"/>
      <c r="DZ40" s="636"/>
      <c r="EA40" s="636"/>
      <c r="EB40" s="636"/>
      <c r="EC40" s="648"/>
    </row>
    <row r="41" spans="2:133" ht="11.25" customHeight="1" x14ac:dyDescent="0.15">
      <c r="B41" s="602" t="s">
        <v>351</v>
      </c>
      <c r="C41" s="603"/>
      <c r="D41" s="603"/>
      <c r="E41" s="603"/>
      <c r="F41" s="603"/>
      <c r="G41" s="603"/>
      <c r="H41" s="603"/>
      <c r="I41" s="603"/>
      <c r="J41" s="603"/>
      <c r="K41" s="603"/>
      <c r="L41" s="603"/>
      <c r="M41" s="603"/>
      <c r="N41" s="603"/>
      <c r="O41" s="603"/>
      <c r="P41" s="603"/>
      <c r="Q41" s="604"/>
      <c r="R41" s="605">
        <v>3751835</v>
      </c>
      <c r="S41" s="646"/>
      <c r="T41" s="646"/>
      <c r="U41" s="646"/>
      <c r="V41" s="646"/>
      <c r="W41" s="646"/>
      <c r="X41" s="646"/>
      <c r="Y41" s="649"/>
      <c r="Z41" s="650">
        <v>100</v>
      </c>
      <c r="AA41" s="650"/>
      <c r="AB41" s="650"/>
      <c r="AC41" s="650"/>
      <c r="AD41" s="651">
        <v>1421959</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13450</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179</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179</v>
      </c>
      <c r="CS41" s="634"/>
      <c r="CT41" s="634"/>
      <c r="CU41" s="634"/>
      <c r="CV41" s="634"/>
      <c r="CW41" s="634"/>
      <c r="CX41" s="634"/>
      <c r="CY41" s="635"/>
      <c r="CZ41" s="624" t="s">
        <v>179</v>
      </c>
      <c r="DA41" s="636"/>
      <c r="DB41" s="636"/>
      <c r="DC41" s="637"/>
      <c r="DD41" s="627" t="s">
        <v>179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355</v>
      </c>
      <c r="AR42" s="667"/>
      <c r="AS42" s="667"/>
      <c r="AT42" s="667"/>
      <c r="AU42" s="667"/>
      <c r="AV42" s="667"/>
      <c r="AW42" s="667"/>
      <c r="AX42" s="667"/>
      <c r="AY42" s="668"/>
      <c r="AZ42" s="605">
        <v>48765</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396</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1386497</v>
      </c>
      <c r="CS42" s="634"/>
      <c r="CT42" s="634"/>
      <c r="CU42" s="634"/>
      <c r="CV42" s="634"/>
      <c r="CW42" s="634"/>
      <c r="CX42" s="634"/>
      <c r="CY42" s="635"/>
      <c r="CZ42" s="624">
        <v>39.4</v>
      </c>
      <c r="DA42" s="636"/>
      <c r="DB42" s="636"/>
      <c r="DC42" s="637"/>
      <c r="DD42" s="627">
        <v>165722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61103</v>
      </c>
      <c r="CS43" s="634"/>
      <c r="CT43" s="634"/>
      <c r="CU43" s="634"/>
      <c r="CV43" s="634"/>
      <c r="CW43" s="634"/>
      <c r="CX43" s="634"/>
      <c r="CY43" s="635"/>
      <c r="CZ43" s="624">
        <v>1.7</v>
      </c>
      <c r="DA43" s="636"/>
      <c r="DB43" s="636"/>
      <c r="DC43" s="637"/>
      <c r="DD43" s="627">
        <v>36558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361</v>
      </c>
      <c r="CG44" s="619"/>
      <c r="CH44" s="619"/>
      <c r="CI44" s="619"/>
      <c r="CJ44" s="619"/>
      <c r="CK44" s="619"/>
      <c r="CL44" s="619"/>
      <c r="CM44" s="619"/>
      <c r="CN44" s="619"/>
      <c r="CO44" s="619"/>
      <c r="CP44" s="619"/>
      <c r="CQ44" s="620"/>
      <c r="CR44" s="621">
        <v>613284</v>
      </c>
      <c r="CS44" s="622"/>
      <c r="CT44" s="622"/>
      <c r="CU44" s="622"/>
      <c r="CV44" s="622"/>
      <c r="CW44" s="622"/>
      <c r="CX44" s="622"/>
      <c r="CY44" s="623"/>
      <c r="CZ44" s="624">
        <v>17.399999999999999</v>
      </c>
      <c r="DA44" s="625"/>
      <c r="DB44" s="625"/>
      <c r="DC44" s="626"/>
      <c r="DD44" s="627">
        <v>88522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252869</v>
      </c>
      <c r="CS45" s="634"/>
      <c r="CT45" s="634"/>
      <c r="CU45" s="634"/>
      <c r="CV45" s="634"/>
      <c r="CW45" s="634"/>
      <c r="CX45" s="634"/>
      <c r="CY45" s="635"/>
      <c r="CZ45" s="624">
        <v>7.2</v>
      </c>
      <c r="DA45" s="636"/>
      <c r="DB45" s="636"/>
      <c r="DC45" s="637"/>
      <c r="DD45" s="627">
        <v>18454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360415</v>
      </c>
      <c r="CS46" s="622"/>
      <c r="CT46" s="622"/>
      <c r="CU46" s="622"/>
      <c r="CV46" s="622"/>
      <c r="CW46" s="622"/>
      <c r="CX46" s="622"/>
      <c r="CY46" s="623"/>
      <c r="CZ46" s="624">
        <v>10.3</v>
      </c>
      <c r="DA46" s="625"/>
      <c r="DB46" s="625"/>
      <c r="DC46" s="626"/>
      <c r="DD46" s="627">
        <v>70068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v>773213</v>
      </c>
      <c r="CS47" s="634"/>
      <c r="CT47" s="634"/>
      <c r="CU47" s="634"/>
      <c r="CV47" s="634"/>
      <c r="CW47" s="634"/>
      <c r="CX47" s="634"/>
      <c r="CY47" s="635"/>
      <c r="CZ47" s="624">
        <v>22</v>
      </c>
      <c r="DA47" s="636"/>
      <c r="DB47" s="636"/>
      <c r="DC47" s="637"/>
      <c r="DD47" s="627">
        <v>77200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237</v>
      </c>
      <c r="CS48" s="622"/>
      <c r="CT48" s="622"/>
      <c r="CU48" s="622"/>
      <c r="CV48" s="622"/>
      <c r="CW48" s="622"/>
      <c r="CX48" s="622"/>
      <c r="CY48" s="623"/>
      <c r="CZ48" s="624" t="s">
        <v>237</v>
      </c>
      <c r="DA48" s="625"/>
      <c r="DB48" s="625"/>
      <c r="DC48" s="626"/>
      <c r="DD48" s="627" t="s">
        <v>237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3515413</v>
      </c>
      <c r="CS49" s="606"/>
      <c r="CT49" s="606"/>
      <c r="CU49" s="606"/>
      <c r="CV49" s="606"/>
      <c r="CW49" s="606"/>
      <c r="CX49" s="606"/>
      <c r="CY49" s="607"/>
      <c r="CZ49" s="608">
        <v>100</v>
      </c>
      <c r="DA49" s="609"/>
      <c r="DB49" s="609"/>
      <c r="DC49" s="610"/>
      <c r="DD49" s="611">
        <v>1688835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jf2XMLhBv+bjxwrxnvyKE68WHbn3Pwj0G7wycdaImScOV7VlyDnn834Yl3k1QGcWILC2IFr3waAkFWIs1HUVxA==" saltValue="KpDBUnXgFTHSMJOaC9pW5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H31" zoomScale="70" zoomScaleNormal="25" zoomScaleSheetLayoutView="70" workbookViewId="0">
      <selection activeCell="DB79" sqref="DB79:DF79"/>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390</v>
      </c>
      <c r="C7" s="1048"/>
      <c r="D7" s="1048"/>
      <c r="E7" s="1048"/>
      <c r="F7" s="1048"/>
      <c r="G7" s="1048"/>
      <c r="H7" s="1048"/>
      <c r="I7" s="1048"/>
      <c r="J7" s="1048"/>
      <c r="K7" s="1048"/>
      <c r="L7" s="1048"/>
      <c r="M7" s="1048"/>
      <c r="N7" s="1048"/>
      <c r="O7" s="1048"/>
      <c r="P7" s="1049"/>
      <c r="Q7" s="1102">
        <v>3720</v>
      </c>
      <c r="R7" s="1103"/>
      <c r="S7" s="1103"/>
      <c r="T7" s="1103"/>
      <c r="U7" s="1103"/>
      <c r="V7" s="1103">
        <v>3485</v>
      </c>
      <c r="W7" s="1103"/>
      <c r="X7" s="1103"/>
      <c r="Y7" s="1103"/>
      <c r="Z7" s="1103"/>
      <c r="AA7" s="1103">
        <v>235</v>
      </c>
      <c r="AB7" s="1103"/>
      <c r="AC7" s="1103"/>
      <c r="AD7" s="1103"/>
      <c r="AE7" s="1104"/>
      <c r="AF7" s="1105">
        <v>203</v>
      </c>
      <c r="AG7" s="1106"/>
      <c r="AH7" s="1106"/>
      <c r="AI7" s="1106"/>
      <c r="AJ7" s="1107"/>
      <c r="AK7" s="1108" t="s">
        <v>602</v>
      </c>
      <c r="AL7" s="1109"/>
      <c r="AM7" s="1109"/>
      <c r="AN7" s="1109"/>
      <c r="AO7" s="1109"/>
      <c r="AP7" s="1109">
        <v>3314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595</v>
      </c>
      <c r="BT7" s="1100"/>
      <c r="BU7" s="1100"/>
      <c r="BV7" s="1100"/>
      <c r="BW7" s="1100"/>
      <c r="BX7" s="1100"/>
      <c r="BY7" s="1100"/>
      <c r="BZ7" s="1100"/>
      <c r="CA7" s="1100"/>
      <c r="CB7" s="1100"/>
      <c r="CC7" s="1100"/>
      <c r="CD7" s="1100"/>
      <c r="CE7" s="1100"/>
      <c r="CF7" s="1100"/>
      <c r="CG7" s="1112"/>
      <c r="CH7" s="1096">
        <v>-1</v>
      </c>
      <c r="CI7" s="1097"/>
      <c r="CJ7" s="1097"/>
      <c r="CK7" s="1097"/>
      <c r="CL7" s="1098"/>
      <c r="CM7" s="1096">
        <v>187</v>
      </c>
      <c r="CN7" s="1097"/>
      <c r="CO7" s="1097"/>
      <c r="CP7" s="1097"/>
      <c r="CQ7" s="1098"/>
      <c r="CR7" s="1096">
        <v>9</v>
      </c>
      <c r="CS7" s="1097"/>
      <c r="CT7" s="1097"/>
      <c r="CU7" s="1097"/>
      <c r="CV7" s="1098"/>
      <c r="CW7" s="1096" t="s">
        <v>603</v>
      </c>
      <c r="CX7" s="1097"/>
      <c r="CY7" s="1097"/>
      <c r="CZ7" s="1097"/>
      <c r="DA7" s="1098"/>
      <c r="DB7" s="1096" t="s">
        <v>603</v>
      </c>
      <c r="DC7" s="1097"/>
      <c r="DD7" s="1097"/>
      <c r="DE7" s="1097"/>
      <c r="DF7" s="1098"/>
      <c r="DG7" s="1096" t="s">
        <v>603</v>
      </c>
      <c r="DH7" s="1097"/>
      <c r="DI7" s="1097"/>
      <c r="DJ7" s="1097"/>
      <c r="DK7" s="1098"/>
      <c r="DL7" s="1096" t="s">
        <v>603</v>
      </c>
      <c r="DM7" s="1097"/>
      <c r="DN7" s="1097"/>
      <c r="DO7" s="1097"/>
      <c r="DP7" s="1098"/>
      <c r="DQ7" s="1096" t="s">
        <v>603</v>
      </c>
      <c r="DR7" s="1097"/>
      <c r="DS7" s="1097"/>
      <c r="DT7" s="1097"/>
      <c r="DU7" s="1098"/>
      <c r="DV7" s="1099"/>
      <c r="DW7" s="1100"/>
      <c r="DX7" s="1100"/>
      <c r="DY7" s="1100"/>
      <c r="DZ7" s="1101"/>
      <c r="EA7" s="234"/>
    </row>
    <row r="8" spans="1:131" s="235" customFormat="1" ht="26.25" customHeight="1" x14ac:dyDescent="0.15">
      <c r="A8" s="238">
        <v>2</v>
      </c>
      <c r="B8" s="1030" t="s">
        <v>391</v>
      </c>
      <c r="C8" s="1031"/>
      <c r="D8" s="1031"/>
      <c r="E8" s="1031"/>
      <c r="F8" s="1031"/>
      <c r="G8" s="1031"/>
      <c r="H8" s="1031"/>
      <c r="I8" s="1031"/>
      <c r="J8" s="1031"/>
      <c r="K8" s="1031"/>
      <c r="L8" s="1031"/>
      <c r="M8" s="1031"/>
      <c r="N8" s="1031"/>
      <c r="O8" s="1031"/>
      <c r="P8" s="1032"/>
      <c r="Q8" s="1038">
        <v>1</v>
      </c>
      <c r="R8" s="1039"/>
      <c r="S8" s="1039"/>
      <c r="T8" s="1039"/>
      <c r="U8" s="1039"/>
      <c r="V8" s="1039">
        <v>1</v>
      </c>
      <c r="W8" s="1039"/>
      <c r="X8" s="1039"/>
      <c r="Y8" s="1039"/>
      <c r="Z8" s="1039"/>
      <c r="AA8" s="1039">
        <v>0</v>
      </c>
      <c r="AB8" s="1039"/>
      <c r="AC8" s="1039"/>
      <c r="AD8" s="1039"/>
      <c r="AE8" s="1040"/>
      <c r="AF8" s="1035">
        <v>0</v>
      </c>
      <c r="AG8" s="1036"/>
      <c r="AH8" s="1036"/>
      <c r="AI8" s="1036"/>
      <c r="AJ8" s="1037"/>
      <c r="AK8" s="1080" t="s">
        <v>602</v>
      </c>
      <c r="AL8" s="1081"/>
      <c r="AM8" s="1081"/>
      <c r="AN8" s="1081"/>
      <c r="AO8" s="1081"/>
      <c r="AP8" s="1081" t="s">
        <v>602</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596</v>
      </c>
      <c r="BT8" s="993"/>
      <c r="BU8" s="993"/>
      <c r="BV8" s="993"/>
      <c r="BW8" s="993"/>
      <c r="BX8" s="993"/>
      <c r="BY8" s="993"/>
      <c r="BZ8" s="993"/>
      <c r="CA8" s="993"/>
      <c r="CB8" s="993"/>
      <c r="CC8" s="993"/>
      <c r="CD8" s="993"/>
      <c r="CE8" s="993"/>
      <c r="CF8" s="993"/>
      <c r="CG8" s="1014"/>
      <c r="CH8" s="989">
        <v>-16</v>
      </c>
      <c r="CI8" s="990"/>
      <c r="CJ8" s="990"/>
      <c r="CK8" s="990"/>
      <c r="CL8" s="991"/>
      <c r="CM8" s="989">
        <v>-26</v>
      </c>
      <c r="CN8" s="990"/>
      <c r="CO8" s="990"/>
      <c r="CP8" s="990"/>
      <c r="CQ8" s="991"/>
      <c r="CR8" s="989">
        <v>41</v>
      </c>
      <c r="CS8" s="990"/>
      <c r="CT8" s="990"/>
      <c r="CU8" s="990"/>
      <c r="CV8" s="991"/>
      <c r="CW8" s="989">
        <v>0</v>
      </c>
      <c r="CX8" s="990"/>
      <c r="CY8" s="990"/>
      <c r="CZ8" s="990"/>
      <c r="DA8" s="991"/>
      <c r="DB8" s="989">
        <v>10</v>
      </c>
      <c r="DC8" s="990"/>
      <c r="DD8" s="990"/>
      <c r="DE8" s="990"/>
      <c r="DF8" s="991"/>
      <c r="DG8" s="989" t="s">
        <v>603</v>
      </c>
      <c r="DH8" s="990"/>
      <c r="DI8" s="990"/>
      <c r="DJ8" s="990"/>
      <c r="DK8" s="991"/>
      <c r="DL8" s="989" t="s">
        <v>603</v>
      </c>
      <c r="DM8" s="990"/>
      <c r="DN8" s="990"/>
      <c r="DO8" s="990"/>
      <c r="DP8" s="991"/>
      <c r="DQ8" s="989" t="s">
        <v>603</v>
      </c>
      <c r="DR8" s="990"/>
      <c r="DS8" s="990"/>
      <c r="DT8" s="990"/>
      <c r="DU8" s="991"/>
      <c r="DV8" s="992"/>
      <c r="DW8" s="993"/>
      <c r="DX8" s="993"/>
      <c r="DY8" s="993"/>
      <c r="DZ8" s="994"/>
      <c r="EA8" s="234"/>
    </row>
    <row r="9" spans="1:131" s="235" customFormat="1" ht="26.25" customHeight="1" x14ac:dyDescent="0.15">
      <c r="A9" s="238">
        <v>3</v>
      </c>
      <c r="B9" s="1030" t="s">
        <v>392</v>
      </c>
      <c r="C9" s="1031"/>
      <c r="D9" s="1031"/>
      <c r="E9" s="1031"/>
      <c r="F9" s="1031"/>
      <c r="G9" s="1031"/>
      <c r="H9" s="1031"/>
      <c r="I9" s="1031"/>
      <c r="J9" s="1031"/>
      <c r="K9" s="1031"/>
      <c r="L9" s="1031"/>
      <c r="M9" s="1031"/>
      <c r="N9" s="1031"/>
      <c r="O9" s="1031"/>
      <c r="P9" s="1032"/>
      <c r="Q9" s="1038">
        <v>17</v>
      </c>
      <c r="R9" s="1039"/>
      <c r="S9" s="1039"/>
      <c r="T9" s="1039"/>
      <c r="U9" s="1039"/>
      <c r="V9" s="1039">
        <v>15</v>
      </c>
      <c r="W9" s="1039"/>
      <c r="X9" s="1039"/>
      <c r="Y9" s="1039"/>
      <c r="Z9" s="1039"/>
      <c r="AA9" s="1039">
        <v>2</v>
      </c>
      <c r="AB9" s="1039"/>
      <c r="AC9" s="1039"/>
      <c r="AD9" s="1039"/>
      <c r="AE9" s="1040"/>
      <c r="AF9" s="1035">
        <v>2</v>
      </c>
      <c r="AG9" s="1036"/>
      <c r="AH9" s="1036"/>
      <c r="AI9" s="1036"/>
      <c r="AJ9" s="1037"/>
      <c r="AK9" s="1080" t="s">
        <v>602</v>
      </c>
      <c r="AL9" s="1081"/>
      <c r="AM9" s="1081"/>
      <c r="AN9" s="1081"/>
      <c r="AO9" s="1081"/>
      <c r="AP9" s="1081" t="s">
        <v>602</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t="s">
        <v>393</v>
      </c>
      <c r="C10" s="1031"/>
      <c r="D10" s="1031"/>
      <c r="E10" s="1031"/>
      <c r="F10" s="1031"/>
      <c r="G10" s="1031"/>
      <c r="H10" s="1031"/>
      <c r="I10" s="1031"/>
      <c r="J10" s="1031"/>
      <c r="K10" s="1031"/>
      <c r="L10" s="1031"/>
      <c r="M10" s="1031"/>
      <c r="N10" s="1031"/>
      <c r="O10" s="1031"/>
      <c r="P10" s="1032"/>
      <c r="Q10" s="1038">
        <v>1</v>
      </c>
      <c r="R10" s="1039"/>
      <c r="S10" s="1039"/>
      <c r="T10" s="1039"/>
      <c r="U10" s="1039"/>
      <c r="V10" s="1039">
        <v>1</v>
      </c>
      <c r="W10" s="1039"/>
      <c r="X10" s="1039"/>
      <c r="Y10" s="1039"/>
      <c r="Z10" s="1039"/>
      <c r="AA10" s="1039">
        <v>0</v>
      </c>
      <c r="AB10" s="1039"/>
      <c r="AC10" s="1039"/>
      <c r="AD10" s="1039"/>
      <c r="AE10" s="1040"/>
      <c r="AF10" s="1035">
        <v>0</v>
      </c>
      <c r="AG10" s="1036"/>
      <c r="AH10" s="1036"/>
      <c r="AI10" s="1036"/>
      <c r="AJ10" s="1037"/>
      <c r="AK10" s="1080" t="s">
        <v>602</v>
      </c>
      <c r="AL10" s="1081"/>
      <c r="AM10" s="1081"/>
      <c r="AN10" s="1081"/>
      <c r="AO10" s="1081"/>
      <c r="AP10" s="1081" t="s">
        <v>602</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t="s">
        <v>394</v>
      </c>
      <c r="C11" s="1031"/>
      <c r="D11" s="1031"/>
      <c r="E11" s="1031"/>
      <c r="F11" s="1031"/>
      <c r="G11" s="1031"/>
      <c r="H11" s="1031"/>
      <c r="I11" s="1031"/>
      <c r="J11" s="1031"/>
      <c r="K11" s="1031"/>
      <c r="L11" s="1031"/>
      <c r="M11" s="1031"/>
      <c r="N11" s="1031"/>
      <c r="O11" s="1031"/>
      <c r="P11" s="1032"/>
      <c r="Q11" s="1038">
        <v>98</v>
      </c>
      <c r="R11" s="1039"/>
      <c r="S11" s="1039"/>
      <c r="T11" s="1039"/>
      <c r="U11" s="1039"/>
      <c r="V11" s="1039">
        <v>99</v>
      </c>
      <c r="W11" s="1039"/>
      <c r="X11" s="1039"/>
      <c r="Y11" s="1039"/>
      <c r="Z11" s="1039"/>
      <c r="AA11" s="1039">
        <v>-1</v>
      </c>
      <c r="AB11" s="1039"/>
      <c r="AC11" s="1039"/>
      <c r="AD11" s="1039"/>
      <c r="AE11" s="1040"/>
      <c r="AF11" s="1035">
        <v>-1</v>
      </c>
      <c r="AG11" s="1036"/>
      <c r="AH11" s="1036"/>
      <c r="AI11" s="1036"/>
      <c r="AJ11" s="1037"/>
      <c r="AK11" s="1080">
        <v>84</v>
      </c>
      <c r="AL11" s="1081"/>
      <c r="AM11" s="1081"/>
      <c r="AN11" s="1081"/>
      <c r="AO11" s="1081"/>
      <c r="AP11" s="1081">
        <v>0</v>
      </c>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7">
        <v>3837</v>
      </c>
      <c r="R23" s="1061"/>
      <c r="S23" s="1061"/>
      <c r="T23" s="1061"/>
      <c r="U23" s="1061"/>
      <c r="V23" s="1061">
        <v>3601</v>
      </c>
      <c r="W23" s="1061"/>
      <c r="X23" s="1061"/>
      <c r="Y23" s="1061"/>
      <c r="Z23" s="1061"/>
      <c r="AA23" s="1061">
        <v>286</v>
      </c>
      <c r="AB23" s="1061"/>
      <c r="AC23" s="1061"/>
      <c r="AD23" s="1061"/>
      <c r="AE23" s="1068"/>
      <c r="AF23" s="1069">
        <v>204</v>
      </c>
      <c r="AG23" s="1061"/>
      <c r="AH23" s="1061"/>
      <c r="AI23" s="1061"/>
      <c r="AJ23" s="1070"/>
      <c r="AK23" s="1071"/>
      <c r="AL23" s="1072"/>
      <c r="AM23" s="1072"/>
      <c r="AN23" s="1072"/>
      <c r="AO23" s="1072"/>
      <c r="AP23" s="1061">
        <v>3314</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409</v>
      </c>
      <c r="C28" s="1048"/>
      <c r="D28" s="1048"/>
      <c r="E28" s="1048"/>
      <c r="F28" s="1048"/>
      <c r="G28" s="1048"/>
      <c r="H28" s="1048"/>
      <c r="I28" s="1048"/>
      <c r="J28" s="1048"/>
      <c r="K28" s="1048"/>
      <c r="L28" s="1048"/>
      <c r="M28" s="1048"/>
      <c r="N28" s="1048"/>
      <c r="O28" s="1048"/>
      <c r="P28" s="1049"/>
      <c r="Q28" s="1050">
        <v>133</v>
      </c>
      <c r="R28" s="1051"/>
      <c r="S28" s="1051"/>
      <c r="T28" s="1051"/>
      <c r="U28" s="1051"/>
      <c r="V28" s="1051">
        <v>130</v>
      </c>
      <c r="W28" s="1051"/>
      <c r="X28" s="1051"/>
      <c r="Y28" s="1051"/>
      <c r="Z28" s="1051"/>
      <c r="AA28" s="1051">
        <v>3</v>
      </c>
      <c r="AB28" s="1051"/>
      <c r="AC28" s="1051"/>
      <c r="AD28" s="1051"/>
      <c r="AE28" s="1052"/>
      <c r="AF28" s="1053">
        <v>3</v>
      </c>
      <c r="AG28" s="1051"/>
      <c r="AH28" s="1051"/>
      <c r="AI28" s="1051"/>
      <c r="AJ28" s="1054"/>
      <c r="AK28" s="1042" t="s">
        <v>602</v>
      </c>
      <c r="AL28" s="1043"/>
      <c r="AM28" s="1043"/>
      <c r="AN28" s="1043"/>
      <c r="AO28" s="1043"/>
      <c r="AP28" s="1043" t="s">
        <v>602</v>
      </c>
      <c r="AQ28" s="1043"/>
      <c r="AR28" s="1043"/>
      <c r="AS28" s="1043"/>
      <c r="AT28" s="1043"/>
      <c r="AU28" s="1043" t="s">
        <v>602</v>
      </c>
      <c r="AV28" s="1043"/>
      <c r="AW28" s="1043"/>
      <c r="AX28" s="1043"/>
      <c r="AY28" s="1043"/>
      <c r="AZ28" s="1044" t="s">
        <v>602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225</v>
      </c>
      <c r="R29" s="1039"/>
      <c r="S29" s="1039"/>
      <c r="T29" s="1039"/>
      <c r="U29" s="1039"/>
      <c r="V29" s="1039">
        <v>211</v>
      </c>
      <c r="W29" s="1039"/>
      <c r="X29" s="1039"/>
      <c r="Y29" s="1039"/>
      <c r="Z29" s="1039"/>
      <c r="AA29" s="1039">
        <v>14</v>
      </c>
      <c r="AB29" s="1039"/>
      <c r="AC29" s="1039"/>
      <c r="AD29" s="1039"/>
      <c r="AE29" s="1040"/>
      <c r="AF29" s="1035">
        <v>14</v>
      </c>
      <c r="AG29" s="1036"/>
      <c r="AH29" s="1036"/>
      <c r="AI29" s="1036"/>
      <c r="AJ29" s="1037"/>
      <c r="AK29" s="980" t="s">
        <v>602</v>
      </c>
      <c r="AL29" s="971"/>
      <c r="AM29" s="971"/>
      <c r="AN29" s="971"/>
      <c r="AO29" s="971"/>
      <c r="AP29" s="971" t="s">
        <v>602</v>
      </c>
      <c r="AQ29" s="971"/>
      <c r="AR29" s="971"/>
      <c r="AS29" s="971"/>
      <c r="AT29" s="971"/>
      <c r="AU29" s="971" t="s">
        <v>602</v>
      </c>
      <c r="AV29" s="971"/>
      <c r="AW29" s="971"/>
      <c r="AX29" s="971"/>
      <c r="AY29" s="971"/>
      <c r="AZ29" s="1041" t="s">
        <v>602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27</v>
      </c>
      <c r="R30" s="1039"/>
      <c r="S30" s="1039"/>
      <c r="T30" s="1039"/>
      <c r="U30" s="1039"/>
      <c r="V30" s="1039">
        <v>27</v>
      </c>
      <c r="W30" s="1039"/>
      <c r="X30" s="1039"/>
      <c r="Y30" s="1039"/>
      <c r="Z30" s="1039"/>
      <c r="AA30" s="1039">
        <v>0</v>
      </c>
      <c r="AB30" s="1039"/>
      <c r="AC30" s="1039"/>
      <c r="AD30" s="1039"/>
      <c r="AE30" s="1040"/>
      <c r="AF30" s="1035">
        <v>0</v>
      </c>
      <c r="AG30" s="1036"/>
      <c r="AH30" s="1036"/>
      <c r="AI30" s="1036"/>
      <c r="AJ30" s="1037"/>
      <c r="AK30" s="980" t="s">
        <v>602</v>
      </c>
      <c r="AL30" s="971"/>
      <c r="AM30" s="971"/>
      <c r="AN30" s="971"/>
      <c r="AO30" s="971"/>
      <c r="AP30" s="971" t="s">
        <v>602</v>
      </c>
      <c r="AQ30" s="971"/>
      <c r="AR30" s="971"/>
      <c r="AS30" s="971"/>
      <c r="AT30" s="971"/>
      <c r="AU30" s="971" t="s">
        <v>602</v>
      </c>
      <c r="AV30" s="971"/>
      <c r="AW30" s="971"/>
      <c r="AX30" s="971"/>
      <c r="AY30" s="971"/>
      <c r="AZ30" s="1041" t="s">
        <v>602</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70</v>
      </c>
      <c r="R31" s="1039"/>
      <c r="S31" s="1039"/>
      <c r="T31" s="1039"/>
      <c r="U31" s="1039"/>
      <c r="V31" s="1039">
        <v>70</v>
      </c>
      <c r="W31" s="1039"/>
      <c r="X31" s="1039"/>
      <c r="Y31" s="1039"/>
      <c r="Z31" s="1039"/>
      <c r="AA31" s="1039">
        <v>0</v>
      </c>
      <c r="AB31" s="1039"/>
      <c r="AC31" s="1039"/>
      <c r="AD31" s="1039"/>
      <c r="AE31" s="1040"/>
      <c r="AF31" s="1035">
        <v>0</v>
      </c>
      <c r="AG31" s="1036"/>
      <c r="AH31" s="1036"/>
      <c r="AI31" s="1036"/>
      <c r="AJ31" s="1037"/>
      <c r="AK31" s="980">
        <v>39</v>
      </c>
      <c r="AL31" s="971"/>
      <c r="AM31" s="971"/>
      <c r="AN31" s="971"/>
      <c r="AO31" s="971"/>
      <c r="AP31" s="971">
        <v>10</v>
      </c>
      <c r="AQ31" s="971"/>
      <c r="AR31" s="971"/>
      <c r="AS31" s="971"/>
      <c r="AT31" s="971"/>
      <c r="AU31" s="971">
        <v>39</v>
      </c>
      <c r="AV31" s="971"/>
      <c r="AW31" s="971"/>
      <c r="AX31" s="971"/>
      <c r="AY31" s="971"/>
      <c r="AZ31" s="1041" t="s">
        <v>602</v>
      </c>
      <c r="BA31" s="1041"/>
      <c r="BB31" s="1041"/>
      <c r="BC31" s="1041"/>
      <c r="BD31" s="1041"/>
      <c r="BE31" s="972" t="s">
        <v>413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v>19</v>
      </c>
      <c r="R32" s="1039"/>
      <c r="S32" s="1039"/>
      <c r="T32" s="1039"/>
      <c r="U32" s="1039"/>
      <c r="V32" s="1039">
        <v>19</v>
      </c>
      <c r="W32" s="1039"/>
      <c r="X32" s="1039"/>
      <c r="Y32" s="1039"/>
      <c r="Z32" s="1039"/>
      <c r="AA32" s="1039">
        <v>0</v>
      </c>
      <c r="AB32" s="1039"/>
      <c r="AC32" s="1039"/>
      <c r="AD32" s="1039"/>
      <c r="AE32" s="1040"/>
      <c r="AF32" s="1035">
        <v>0</v>
      </c>
      <c r="AG32" s="1036"/>
      <c r="AH32" s="1036"/>
      <c r="AI32" s="1036"/>
      <c r="AJ32" s="1037"/>
      <c r="AK32" s="980">
        <v>9</v>
      </c>
      <c r="AL32" s="971"/>
      <c r="AM32" s="971"/>
      <c r="AN32" s="971"/>
      <c r="AO32" s="971"/>
      <c r="AP32" s="971">
        <v>6</v>
      </c>
      <c r="AQ32" s="971"/>
      <c r="AR32" s="971"/>
      <c r="AS32" s="971"/>
      <c r="AT32" s="971"/>
      <c r="AU32" s="971">
        <v>9</v>
      </c>
      <c r="AV32" s="971"/>
      <c r="AW32" s="971"/>
      <c r="AX32" s="971"/>
      <c r="AY32" s="971"/>
      <c r="AZ32" s="1041" t="s">
        <v>602</v>
      </c>
      <c r="BA32" s="1041"/>
      <c r="BB32" s="1041"/>
      <c r="BC32" s="1041"/>
      <c r="BD32" s="1041"/>
      <c r="BE32" s="972" t="s">
        <v>415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396</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18</v>
      </c>
      <c r="AG63" s="959"/>
      <c r="AH63" s="959"/>
      <c r="AI63" s="959"/>
      <c r="AJ63" s="1022"/>
      <c r="AK63" s="1023"/>
      <c r="AL63" s="963"/>
      <c r="AM63" s="963"/>
      <c r="AN63" s="963"/>
      <c r="AO63" s="963"/>
      <c r="AP63" s="959">
        <v>16</v>
      </c>
      <c r="AQ63" s="959"/>
      <c r="AR63" s="959"/>
      <c r="AS63" s="959"/>
      <c r="AT63" s="959"/>
      <c r="AU63" s="959">
        <v>48</v>
      </c>
      <c r="AV63" s="959"/>
      <c r="AW63" s="959"/>
      <c r="AX63" s="959"/>
      <c r="AY63" s="959"/>
      <c r="AZ63" s="1017"/>
      <c r="BA63" s="1017"/>
      <c r="BB63" s="1017"/>
      <c r="BC63" s="1017"/>
      <c r="BD63" s="1017"/>
      <c r="BE63" s="960"/>
      <c r="BF63" s="960"/>
      <c r="BG63" s="960"/>
      <c r="BH63" s="960"/>
      <c r="BI63" s="961"/>
      <c r="BJ63" s="1018" t="s">
        <v>418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402</v>
      </c>
      <c r="W66" s="1002"/>
      <c r="X66" s="1002"/>
      <c r="Y66" s="1002"/>
      <c r="Z66" s="1003"/>
      <c r="AA66" s="1001" t="s">
        <v>422</v>
      </c>
      <c r="AB66" s="1002"/>
      <c r="AC66" s="1002"/>
      <c r="AD66" s="1002"/>
      <c r="AE66" s="1003"/>
      <c r="AF66" s="1007" t="s">
        <v>423</v>
      </c>
      <c r="AG66" s="1008"/>
      <c r="AH66" s="1008"/>
      <c r="AI66" s="1008"/>
      <c r="AJ66" s="1009"/>
      <c r="AK66" s="1001" t="s">
        <v>405</v>
      </c>
      <c r="AL66" s="996"/>
      <c r="AM66" s="996"/>
      <c r="AN66" s="996"/>
      <c r="AO66" s="997"/>
      <c r="AP66" s="1001" t="s">
        <v>406</v>
      </c>
      <c r="AQ66" s="1002"/>
      <c r="AR66" s="1002"/>
      <c r="AS66" s="1002"/>
      <c r="AT66" s="1003"/>
      <c r="AU66" s="1001" t="s">
        <v>424</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590</v>
      </c>
      <c r="C68" s="986"/>
      <c r="D68" s="986"/>
      <c r="E68" s="986"/>
      <c r="F68" s="986"/>
      <c r="G68" s="986"/>
      <c r="H68" s="986"/>
      <c r="I68" s="986"/>
      <c r="J68" s="986"/>
      <c r="K68" s="986"/>
      <c r="L68" s="986"/>
      <c r="M68" s="986"/>
      <c r="N68" s="986"/>
      <c r="O68" s="986"/>
      <c r="P68" s="987"/>
      <c r="Q68" s="988">
        <v>7036</v>
      </c>
      <c r="R68" s="982"/>
      <c r="S68" s="982"/>
      <c r="T68" s="982"/>
      <c r="U68" s="982"/>
      <c r="V68" s="982">
        <v>6106</v>
      </c>
      <c r="W68" s="982"/>
      <c r="X68" s="982"/>
      <c r="Y68" s="982"/>
      <c r="Z68" s="982"/>
      <c r="AA68" s="982">
        <v>930</v>
      </c>
      <c r="AB68" s="982"/>
      <c r="AC68" s="982"/>
      <c r="AD68" s="982"/>
      <c r="AE68" s="982"/>
      <c r="AF68" s="982">
        <v>930</v>
      </c>
      <c r="AG68" s="982"/>
      <c r="AH68" s="982"/>
      <c r="AI68" s="982"/>
      <c r="AJ68" s="982"/>
      <c r="AK68" s="982">
        <v>11</v>
      </c>
      <c r="AL68" s="982"/>
      <c r="AM68" s="982"/>
      <c r="AN68" s="982"/>
      <c r="AO68" s="982"/>
      <c r="AP68" s="982" t="s">
        <v>603</v>
      </c>
      <c r="AQ68" s="982"/>
      <c r="AR68" s="982"/>
      <c r="AS68" s="982"/>
      <c r="AT68" s="982"/>
      <c r="AU68" s="982" t="s">
        <v>603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591</v>
      </c>
      <c r="C69" s="975"/>
      <c r="D69" s="975"/>
      <c r="E69" s="975"/>
      <c r="F69" s="975"/>
      <c r="G69" s="975"/>
      <c r="H69" s="975"/>
      <c r="I69" s="975"/>
      <c r="J69" s="975"/>
      <c r="K69" s="975"/>
      <c r="L69" s="975"/>
      <c r="M69" s="975"/>
      <c r="N69" s="975"/>
      <c r="O69" s="975"/>
      <c r="P69" s="976"/>
      <c r="Q69" s="977">
        <v>1287</v>
      </c>
      <c r="R69" s="971"/>
      <c r="S69" s="971"/>
      <c r="T69" s="971"/>
      <c r="U69" s="971"/>
      <c r="V69" s="971">
        <v>1267</v>
      </c>
      <c r="W69" s="971"/>
      <c r="X69" s="971"/>
      <c r="Y69" s="971"/>
      <c r="Z69" s="971"/>
      <c r="AA69" s="971">
        <v>20</v>
      </c>
      <c r="AB69" s="971"/>
      <c r="AC69" s="971"/>
      <c r="AD69" s="971"/>
      <c r="AE69" s="971"/>
      <c r="AF69" s="971">
        <v>20</v>
      </c>
      <c r="AG69" s="971"/>
      <c r="AH69" s="971"/>
      <c r="AI69" s="971"/>
      <c r="AJ69" s="971"/>
      <c r="AK69" s="971" t="s">
        <v>603</v>
      </c>
      <c r="AL69" s="971"/>
      <c r="AM69" s="971"/>
      <c r="AN69" s="971"/>
      <c r="AO69" s="971"/>
      <c r="AP69" s="971">
        <v>632</v>
      </c>
      <c r="AQ69" s="971"/>
      <c r="AR69" s="971"/>
      <c r="AS69" s="971"/>
      <c r="AT69" s="971"/>
      <c r="AU69" s="971" t="s">
        <v>603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592</v>
      </c>
      <c r="C70" s="975"/>
      <c r="D70" s="975"/>
      <c r="E70" s="975"/>
      <c r="F70" s="975"/>
      <c r="G70" s="975"/>
      <c r="H70" s="975"/>
      <c r="I70" s="975"/>
      <c r="J70" s="975"/>
      <c r="K70" s="975"/>
      <c r="L70" s="975"/>
      <c r="M70" s="975"/>
      <c r="N70" s="975"/>
      <c r="O70" s="975"/>
      <c r="P70" s="976"/>
      <c r="Q70" s="977">
        <v>1899</v>
      </c>
      <c r="R70" s="971"/>
      <c r="S70" s="971"/>
      <c r="T70" s="971"/>
      <c r="U70" s="971"/>
      <c r="V70" s="971">
        <v>1536</v>
      </c>
      <c r="W70" s="971"/>
      <c r="X70" s="971"/>
      <c r="Y70" s="971"/>
      <c r="Z70" s="971"/>
      <c r="AA70" s="971">
        <v>363</v>
      </c>
      <c r="AB70" s="971"/>
      <c r="AC70" s="971"/>
      <c r="AD70" s="971"/>
      <c r="AE70" s="971"/>
      <c r="AF70" s="971">
        <v>360</v>
      </c>
      <c r="AG70" s="971"/>
      <c r="AH70" s="971"/>
      <c r="AI70" s="971"/>
      <c r="AJ70" s="971"/>
      <c r="AK70" s="971" t="s">
        <v>603</v>
      </c>
      <c r="AL70" s="971"/>
      <c r="AM70" s="971"/>
      <c r="AN70" s="971"/>
      <c r="AO70" s="971"/>
      <c r="AP70" s="971">
        <v>430</v>
      </c>
      <c r="AQ70" s="971"/>
      <c r="AR70" s="971"/>
      <c r="AS70" s="971"/>
      <c r="AT70" s="971"/>
      <c r="AU70" s="971" t="s">
        <v>603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593</v>
      </c>
      <c r="C71" s="975"/>
      <c r="D71" s="975"/>
      <c r="E71" s="975"/>
      <c r="F71" s="975"/>
      <c r="G71" s="975"/>
      <c r="H71" s="975"/>
      <c r="I71" s="975"/>
      <c r="J71" s="975"/>
      <c r="K71" s="975"/>
      <c r="L71" s="975"/>
      <c r="M71" s="975"/>
      <c r="N71" s="975"/>
      <c r="O71" s="975"/>
      <c r="P71" s="976"/>
      <c r="Q71" s="977">
        <v>254</v>
      </c>
      <c r="R71" s="971"/>
      <c r="S71" s="971"/>
      <c r="T71" s="971"/>
      <c r="U71" s="971"/>
      <c r="V71" s="971">
        <v>245</v>
      </c>
      <c r="W71" s="971"/>
      <c r="X71" s="971"/>
      <c r="Y71" s="971"/>
      <c r="Z71" s="971"/>
      <c r="AA71" s="971">
        <v>9</v>
      </c>
      <c r="AB71" s="971"/>
      <c r="AC71" s="971"/>
      <c r="AD71" s="971"/>
      <c r="AE71" s="971"/>
      <c r="AF71" s="971">
        <v>9</v>
      </c>
      <c r="AG71" s="971"/>
      <c r="AH71" s="971"/>
      <c r="AI71" s="971"/>
      <c r="AJ71" s="971"/>
      <c r="AK71" s="971" t="s">
        <v>603</v>
      </c>
      <c r="AL71" s="971"/>
      <c r="AM71" s="971"/>
      <c r="AN71" s="971"/>
      <c r="AO71" s="971"/>
      <c r="AP71" s="971" t="s">
        <v>603</v>
      </c>
      <c r="AQ71" s="971"/>
      <c r="AR71" s="971"/>
      <c r="AS71" s="971"/>
      <c r="AT71" s="971"/>
      <c r="AU71" s="971" t="s">
        <v>603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594</v>
      </c>
      <c r="C72" s="975"/>
      <c r="D72" s="975"/>
      <c r="E72" s="975"/>
      <c r="F72" s="975"/>
      <c r="G72" s="975"/>
      <c r="H72" s="975"/>
      <c r="I72" s="975"/>
      <c r="J72" s="975"/>
      <c r="K72" s="975"/>
      <c r="L72" s="975"/>
      <c r="M72" s="975"/>
      <c r="N72" s="975"/>
      <c r="O72" s="975"/>
      <c r="P72" s="976"/>
      <c r="Q72" s="977">
        <v>305293</v>
      </c>
      <c r="R72" s="971"/>
      <c r="S72" s="971"/>
      <c r="T72" s="971"/>
      <c r="U72" s="971"/>
      <c r="V72" s="971">
        <v>294817</v>
      </c>
      <c r="W72" s="971"/>
      <c r="X72" s="971"/>
      <c r="Y72" s="971"/>
      <c r="Z72" s="971"/>
      <c r="AA72" s="971">
        <v>10476</v>
      </c>
      <c r="AB72" s="971"/>
      <c r="AC72" s="971"/>
      <c r="AD72" s="971"/>
      <c r="AE72" s="971"/>
      <c r="AF72" s="971">
        <v>6371</v>
      </c>
      <c r="AG72" s="971"/>
      <c r="AH72" s="971"/>
      <c r="AI72" s="971"/>
      <c r="AJ72" s="971"/>
      <c r="AK72" s="971" t="s">
        <v>603</v>
      </c>
      <c r="AL72" s="971"/>
      <c r="AM72" s="971"/>
      <c r="AN72" s="971"/>
      <c r="AO72" s="971"/>
      <c r="AP72" s="971" t="s">
        <v>603</v>
      </c>
      <c r="AQ72" s="971"/>
      <c r="AR72" s="971"/>
      <c r="AS72" s="971"/>
      <c r="AT72" s="971"/>
      <c r="AU72" s="971" t="s">
        <v>603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7690</v>
      </c>
      <c r="AG88" s="959"/>
      <c r="AH88" s="959"/>
      <c r="AI88" s="959"/>
      <c r="AJ88" s="959"/>
      <c r="AK88" s="963"/>
      <c r="AL88" s="963"/>
      <c r="AM88" s="963"/>
      <c r="AN88" s="963"/>
      <c r="AO88" s="963"/>
      <c r="AP88" s="959">
        <v>1062</v>
      </c>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50</v>
      </c>
      <c r="CS102" s="953"/>
      <c r="CT102" s="953"/>
      <c r="CU102" s="953"/>
      <c r="CV102" s="954"/>
      <c r="CW102" s="952">
        <v>0</v>
      </c>
      <c r="CX102" s="953"/>
      <c r="CY102" s="953"/>
      <c r="CZ102" s="953"/>
      <c r="DA102" s="954"/>
      <c r="DB102" s="952">
        <v>10</v>
      </c>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310</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310</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310</v>
      </c>
      <c r="DR109" s="896"/>
      <c r="DS109" s="896"/>
      <c r="DT109" s="896"/>
      <c r="DU109" s="897"/>
      <c r="DV109" s="898" t="s">
        <v>436</v>
      </c>
      <c r="DW109" s="896"/>
      <c r="DX109" s="896"/>
      <c r="DY109" s="896"/>
      <c r="DZ109" s="929"/>
    </row>
    <row r="110" spans="1:131" s="230" customFormat="1" ht="26.25" customHeight="1" x14ac:dyDescent="0.15">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265744</v>
      </c>
      <c r="AB110" s="889"/>
      <c r="AC110" s="889"/>
      <c r="AD110" s="889"/>
      <c r="AE110" s="890"/>
      <c r="AF110" s="891">
        <v>318263</v>
      </c>
      <c r="AG110" s="889"/>
      <c r="AH110" s="889"/>
      <c r="AI110" s="889"/>
      <c r="AJ110" s="890"/>
      <c r="AK110" s="891">
        <v>345723</v>
      </c>
      <c r="AL110" s="889"/>
      <c r="AM110" s="889"/>
      <c r="AN110" s="889"/>
      <c r="AO110" s="890"/>
      <c r="AP110" s="892">
        <v>28.5</v>
      </c>
      <c r="AQ110" s="893"/>
      <c r="AR110" s="893"/>
      <c r="AS110" s="893"/>
      <c r="AT110" s="894"/>
      <c r="AU110" s="930" t="s">
        <v>75</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3483681</v>
      </c>
      <c r="BR110" s="842"/>
      <c r="BS110" s="842"/>
      <c r="BT110" s="842"/>
      <c r="BU110" s="842"/>
      <c r="BV110" s="842">
        <v>3399641</v>
      </c>
      <c r="BW110" s="842"/>
      <c r="BX110" s="842"/>
      <c r="BY110" s="842"/>
      <c r="BZ110" s="842"/>
      <c r="CA110" s="842">
        <v>3480282</v>
      </c>
      <c r="CB110" s="842"/>
      <c r="CC110" s="842"/>
      <c r="CD110" s="842"/>
      <c r="CE110" s="842"/>
      <c r="CF110" s="866">
        <v>286.60000000000002</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442</v>
      </c>
      <c r="DH110" s="842"/>
      <c r="DI110" s="842"/>
      <c r="DJ110" s="842"/>
      <c r="DK110" s="842"/>
      <c r="DL110" s="842" t="s">
        <v>179</v>
      </c>
      <c r="DM110" s="842"/>
      <c r="DN110" s="842"/>
      <c r="DO110" s="842"/>
      <c r="DP110" s="842"/>
      <c r="DQ110" s="842" t="s">
        <v>443</v>
      </c>
      <c r="DR110" s="842"/>
      <c r="DS110" s="842"/>
      <c r="DT110" s="842"/>
      <c r="DU110" s="842"/>
      <c r="DV110" s="843" t="s">
        <v>443</v>
      </c>
      <c r="DW110" s="843"/>
      <c r="DX110" s="843"/>
      <c r="DY110" s="843"/>
      <c r="DZ110" s="844"/>
    </row>
    <row r="111" spans="1:131" s="230" customFormat="1" ht="26.25" customHeight="1" x14ac:dyDescent="0.15">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443</v>
      </c>
      <c r="AB111" s="919"/>
      <c r="AC111" s="919"/>
      <c r="AD111" s="919"/>
      <c r="AE111" s="920"/>
      <c r="AF111" s="921" t="s">
        <v>418</v>
      </c>
      <c r="AG111" s="919"/>
      <c r="AH111" s="919"/>
      <c r="AI111" s="919"/>
      <c r="AJ111" s="920"/>
      <c r="AK111" s="921" t="s">
        <v>443</v>
      </c>
      <c r="AL111" s="919"/>
      <c r="AM111" s="919"/>
      <c r="AN111" s="919"/>
      <c r="AO111" s="920"/>
      <c r="AP111" s="922" t="s">
        <v>418</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v>3018</v>
      </c>
      <c r="BR111" s="817"/>
      <c r="BS111" s="817"/>
      <c r="BT111" s="817"/>
      <c r="BU111" s="817"/>
      <c r="BV111" s="817">
        <v>2939</v>
      </c>
      <c r="BW111" s="817"/>
      <c r="BX111" s="817"/>
      <c r="BY111" s="817"/>
      <c r="BZ111" s="817"/>
      <c r="CA111" s="817" t="s">
        <v>443</v>
      </c>
      <c r="CB111" s="817"/>
      <c r="CC111" s="817"/>
      <c r="CD111" s="817"/>
      <c r="CE111" s="817"/>
      <c r="CF111" s="875" t="s">
        <v>443</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443</v>
      </c>
      <c r="DH111" s="817"/>
      <c r="DI111" s="817"/>
      <c r="DJ111" s="817"/>
      <c r="DK111" s="817"/>
      <c r="DL111" s="817" t="s">
        <v>418</v>
      </c>
      <c r="DM111" s="817"/>
      <c r="DN111" s="817"/>
      <c r="DO111" s="817"/>
      <c r="DP111" s="817"/>
      <c r="DQ111" s="817" t="s">
        <v>179</v>
      </c>
      <c r="DR111" s="817"/>
      <c r="DS111" s="817"/>
      <c r="DT111" s="817"/>
      <c r="DU111" s="817"/>
      <c r="DV111" s="794" t="s">
        <v>443</v>
      </c>
      <c r="DW111" s="794"/>
      <c r="DX111" s="794"/>
      <c r="DY111" s="794"/>
      <c r="DZ111" s="795"/>
    </row>
    <row r="112" spans="1:131" s="230" customFormat="1" ht="26.25" customHeight="1" x14ac:dyDescent="0.15">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443</v>
      </c>
      <c r="AB112" s="780"/>
      <c r="AC112" s="780"/>
      <c r="AD112" s="780"/>
      <c r="AE112" s="781"/>
      <c r="AF112" s="782" t="s">
        <v>179</v>
      </c>
      <c r="AG112" s="780"/>
      <c r="AH112" s="780"/>
      <c r="AI112" s="780"/>
      <c r="AJ112" s="781"/>
      <c r="AK112" s="782" t="s">
        <v>179</v>
      </c>
      <c r="AL112" s="780"/>
      <c r="AM112" s="780"/>
      <c r="AN112" s="780"/>
      <c r="AO112" s="781"/>
      <c r="AP112" s="824" t="s">
        <v>179</v>
      </c>
      <c r="AQ112" s="825"/>
      <c r="AR112" s="825"/>
      <c r="AS112" s="825"/>
      <c r="AT112" s="826"/>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57754</v>
      </c>
      <c r="BR112" s="817"/>
      <c r="BS112" s="817"/>
      <c r="BT112" s="817"/>
      <c r="BU112" s="817"/>
      <c r="BV112" s="817">
        <v>54199</v>
      </c>
      <c r="BW112" s="817"/>
      <c r="BX112" s="817"/>
      <c r="BY112" s="817"/>
      <c r="BZ112" s="817"/>
      <c r="CA112" s="817">
        <v>66979</v>
      </c>
      <c r="CB112" s="817"/>
      <c r="CC112" s="817"/>
      <c r="CD112" s="817"/>
      <c r="CE112" s="817"/>
      <c r="CF112" s="875">
        <v>5.5</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443</v>
      </c>
      <c r="DH112" s="817"/>
      <c r="DI112" s="817"/>
      <c r="DJ112" s="817"/>
      <c r="DK112" s="817"/>
      <c r="DL112" s="817" t="s">
        <v>443</v>
      </c>
      <c r="DM112" s="817"/>
      <c r="DN112" s="817"/>
      <c r="DO112" s="817"/>
      <c r="DP112" s="817"/>
      <c r="DQ112" s="817" t="s">
        <v>179</v>
      </c>
      <c r="DR112" s="817"/>
      <c r="DS112" s="817"/>
      <c r="DT112" s="817"/>
      <c r="DU112" s="817"/>
      <c r="DV112" s="794" t="s">
        <v>443</v>
      </c>
      <c r="DW112" s="794"/>
      <c r="DX112" s="794"/>
      <c r="DY112" s="794"/>
      <c r="DZ112" s="795"/>
    </row>
    <row r="113" spans="1:130" s="230" customFormat="1" ht="26.25" customHeight="1" x14ac:dyDescent="0.15">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6722</v>
      </c>
      <c r="AB113" s="919"/>
      <c r="AC113" s="919"/>
      <c r="AD113" s="919"/>
      <c r="AE113" s="920"/>
      <c r="AF113" s="921">
        <v>7117</v>
      </c>
      <c r="AG113" s="919"/>
      <c r="AH113" s="919"/>
      <c r="AI113" s="919"/>
      <c r="AJ113" s="920"/>
      <c r="AK113" s="921">
        <v>7084</v>
      </c>
      <c r="AL113" s="919"/>
      <c r="AM113" s="919"/>
      <c r="AN113" s="919"/>
      <c r="AO113" s="920"/>
      <c r="AP113" s="922">
        <v>0.6</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15270</v>
      </c>
      <c r="BR113" s="817"/>
      <c r="BS113" s="817"/>
      <c r="BT113" s="817"/>
      <c r="BU113" s="817"/>
      <c r="BV113" s="817">
        <v>9186</v>
      </c>
      <c r="BW113" s="817"/>
      <c r="BX113" s="817"/>
      <c r="BY113" s="817"/>
      <c r="BZ113" s="817"/>
      <c r="CA113" s="817">
        <v>14218</v>
      </c>
      <c r="CB113" s="817"/>
      <c r="CC113" s="817"/>
      <c r="CD113" s="817"/>
      <c r="CE113" s="817"/>
      <c r="CF113" s="875">
        <v>1.2</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443</v>
      </c>
      <c r="DH113" s="780"/>
      <c r="DI113" s="780"/>
      <c r="DJ113" s="780"/>
      <c r="DK113" s="781"/>
      <c r="DL113" s="782" t="s">
        <v>443</v>
      </c>
      <c r="DM113" s="780"/>
      <c r="DN113" s="780"/>
      <c r="DO113" s="780"/>
      <c r="DP113" s="781"/>
      <c r="DQ113" s="782" t="s">
        <v>443</v>
      </c>
      <c r="DR113" s="780"/>
      <c r="DS113" s="780"/>
      <c r="DT113" s="780"/>
      <c r="DU113" s="781"/>
      <c r="DV113" s="824" t="s">
        <v>443</v>
      </c>
      <c r="DW113" s="825"/>
      <c r="DX113" s="825"/>
      <c r="DY113" s="825"/>
      <c r="DZ113" s="826"/>
    </row>
    <row r="114" spans="1:130" s="230" customFormat="1" ht="26.25" customHeight="1" x14ac:dyDescent="0.15">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6186</v>
      </c>
      <c r="AB114" s="780"/>
      <c r="AC114" s="780"/>
      <c r="AD114" s="780"/>
      <c r="AE114" s="781"/>
      <c r="AF114" s="782">
        <v>7420</v>
      </c>
      <c r="AG114" s="780"/>
      <c r="AH114" s="780"/>
      <c r="AI114" s="780"/>
      <c r="AJ114" s="781"/>
      <c r="AK114" s="782">
        <v>2097</v>
      </c>
      <c r="AL114" s="780"/>
      <c r="AM114" s="780"/>
      <c r="AN114" s="780"/>
      <c r="AO114" s="781"/>
      <c r="AP114" s="824">
        <v>0.2</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463387</v>
      </c>
      <c r="BR114" s="817"/>
      <c r="BS114" s="817"/>
      <c r="BT114" s="817"/>
      <c r="BU114" s="817"/>
      <c r="BV114" s="817">
        <v>395383</v>
      </c>
      <c r="BW114" s="817"/>
      <c r="BX114" s="817"/>
      <c r="BY114" s="817"/>
      <c r="BZ114" s="817"/>
      <c r="CA114" s="817">
        <v>348157</v>
      </c>
      <c r="CB114" s="817"/>
      <c r="CC114" s="817"/>
      <c r="CD114" s="817"/>
      <c r="CE114" s="817"/>
      <c r="CF114" s="875">
        <v>28.7</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457</v>
      </c>
      <c r="DH114" s="780"/>
      <c r="DI114" s="780"/>
      <c r="DJ114" s="780"/>
      <c r="DK114" s="781"/>
      <c r="DL114" s="782" t="s">
        <v>418</v>
      </c>
      <c r="DM114" s="780"/>
      <c r="DN114" s="780"/>
      <c r="DO114" s="780"/>
      <c r="DP114" s="781"/>
      <c r="DQ114" s="782" t="s">
        <v>179</v>
      </c>
      <c r="DR114" s="780"/>
      <c r="DS114" s="780"/>
      <c r="DT114" s="780"/>
      <c r="DU114" s="781"/>
      <c r="DV114" s="824" t="s">
        <v>443</v>
      </c>
      <c r="DW114" s="825"/>
      <c r="DX114" s="825"/>
      <c r="DY114" s="825"/>
      <c r="DZ114" s="826"/>
    </row>
    <row r="115" spans="1:130" s="230" customFormat="1" ht="26.25" customHeight="1" x14ac:dyDescent="0.15">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17</v>
      </c>
      <c r="AB115" s="919"/>
      <c r="AC115" s="919"/>
      <c r="AD115" s="919"/>
      <c r="AE115" s="920"/>
      <c r="AF115" s="921">
        <v>83</v>
      </c>
      <c r="AG115" s="919"/>
      <c r="AH115" s="919"/>
      <c r="AI115" s="919"/>
      <c r="AJ115" s="920"/>
      <c r="AK115" s="921" t="s">
        <v>179</v>
      </c>
      <c r="AL115" s="919"/>
      <c r="AM115" s="919"/>
      <c r="AN115" s="919"/>
      <c r="AO115" s="920"/>
      <c r="AP115" s="922" t="s">
        <v>443</v>
      </c>
      <c r="AQ115" s="923"/>
      <c r="AR115" s="923"/>
      <c r="AS115" s="923"/>
      <c r="AT115" s="924"/>
      <c r="AU115" s="932"/>
      <c r="AV115" s="933"/>
      <c r="AW115" s="933"/>
      <c r="AX115" s="933"/>
      <c r="AY115" s="933"/>
      <c r="AZ115" s="815" t="s">
        <v>459</v>
      </c>
      <c r="BA115" s="752"/>
      <c r="BB115" s="752"/>
      <c r="BC115" s="752"/>
      <c r="BD115" s="752"/>
      <c r="BE115" s="752"/>
      <c r="BF115" s="752"/>
      <c r="BG115" s="752"/>
      <c r="BH115" s="752"/>
      <c r="BI115" s="752"/>
      <c r="BJ115" s="752"/>
      <c r="BK115" s="752"/>
      <c r="BL115" s="752"/>
      <c r="BM115" s="752"/>
      <c r="BN115" s="752"/>
      <c r="BO115" s="752"/>
      <c r="BP115" s="753"/>
      <c r="BQ115" s="816" t="s">
        <v>418</v>
      </c>
      <c r="BR115" s="817"/>
      <c r="BS115" s="817"/>
      <c r="BT115" s="817"/>
      <c r="BU115" s="817"/>
      <c r="BV115" s="817" t="s">
        <v>443</v>
      </c>
      <c r="BW115" s="817"/>
      <c r="BX115" s="817"/>
      <c r="BY115" s="817"/>
      <c r="BZ115" s="817"/>
      <c r="CA115" s="817" t="s">
        <v>418</v>
      </c>
      <c r="CB115" s="817"/>
      <c r="CC115" s="817"/>
      <c r="CD115" s="817"/>
      <c r="CE115" s="817"/>
      <c r="CF115" s="875" t="s">
        <v>457</v>
      </c>
      <c r="CG115" s="876"/>
      <c r="CH115" s="876"/>
      <c r="CI115" s="876"/>
      <c r="CJ115" s="876"/>
      <c r="CK115" s="927"/>
      <c r="CL115" s="821"/>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179</v>
      </c>
      <c r="DH115" s="780"/>
      <c r="DI115" s="780"/>
      <c r="DJ115" s="780"/>
      <c r="DK115" s="781"/>
      <c r="DL115" s="782" t="s">
        <v>179</v>
      </c>
      <c r="DM115" s="780"/>
      <c r="DN115" s="780"/>
      <c r="DO115" s="780"/>
      <c r="DP115" s="781"/>
      <c r="DQ115" s="782" t="s">
        <v>179</v>
      </c>
      <c r="DR115" s="780"/>
      <c r="DS115" s="780"/>
      <c r="DT115" s="780"/>
      <c r="DU115" s="781"/>
      <c r="DV115" s="824" t="s">
        <v>179</v>
      </c>
      <c r="DW115" s="825"/>
      <c r="DX115" s="825"/>
      <c r="DY115" s="825"/>
      <c r="DZ115" s="826"/>
    </row>
    <row r="116" spans="1:130" s="230" customFormat="1" ht="26.25" customHeight="1" x14ac:dyDescent="0.15">
      <c r="A116" s="916"/>
      <c r="B116" s="917"/>
      <c r="C116" s="839" t="s">
        <v>461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71</v>
      </c>
      <c r="AB116" s="780"/>
      <c r="AC116" s="780"/>
      <c r="AD116" s="780"/>
      <c r="AE116" s="781"/>
      <c r="AF116" s="782">
        <v>120</v>
      </c>
      <c r="AG116" s="780"/>
      <c r="AH116" s="780"/>
      <c r="AI116" s="780"/>
      <c r="AJ116" s="781"/>
      <c r="AK116" s="782">
        <v>498</v>
      </c>
      <c r="AL116" s="780"/>
      <c r="AM116" s="780"/>
      <c r="AN116" s="780"/>
      <c r="AO116" s="781"/>
      <c r="AP116" s="824">
        <v>0</v>
      </c>
      <c r="AQ116" s="825"/>
      <c r="AR116" s="825"/>
      <c r="AS116" s="825"/>
      <c r="AT116" s="826"/>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418</v>
      </c>
      <c r="BR116" s="817"/>
      <c r="BS116" s="817"/>
      <c r="BT116" s="817"/>
      <c r="BU116" s="817"/>
      <c r="BV116" s="817" t="s">
        <v>443</v>
      </c>
      <c r="BW116" s="817"/>
      <c r="BX116" s="817"/>
      <c r="BY116" s="817"/>
      <c r="BZ116" s="817"/>
      <c r="CA116" s="817" t="s">
        <v>418</v>
      </c>
      <c r="CB116" s="817"/>
      <c r="CC116" s="817"/>
      <c r="CD116" s="817"/>
      <c r="CE116" s="817"/>
      <c r="CF116" s="875" t="s">
        <v>443</v>
      </c>
      <c r="CG116" s="876"/>
      <c r="CH116" s="876"/>
      <c r="CI116" s="876"/>
      <c r="CJ116" s="876"/>
      <c r="CK116" s="927"/>
      <c r="CL116" s="821"/>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443</v>
      </c>
      <c r="DH116" s="780"/>
      <c r="DI116" s="780"/>
      <c r="DJ116" s="780"/>
      <c r="DK116" s="781"/>
      <c r="DL116" s="782" t="s">
        <v>418</v>
      </c>
      <c r="DM116" s="780"/>
      <c r="DN116" s="780"/>
      <c r="DO116" s="780"/>
      <c r="DP116" s="781"/>
      <c r="DQ116" s="782" t="s">
        <v>418</v>
      </c>
      <c r="DR116" s="780"/>
      <c r="DS116" s="780"/>
      <c r="DT116" s="780"/>
      <c r="DU116" s="781"/>
      <c r="DV116" s="824" t="s">
        <v>418</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464</v>
      </c>
      <c r="Z117" s="897"/>
      <c r="AA117" s="902">
        <v>278740</v>
      </c>
      <c r="AB117" s="903"/>
      <c r="AC117" s="903"/>
      <c r="AD117" s="903"/>
      <c r="AE117" s="904"/>
      <c r="AF117" s="905">
        <v>333003</v>
      </c>
      <c r="AG117" s="903"/>
      <c r="AH117" s="903"/>
      <c r="AI117" s="903"/>
      <c r="AJ117" s="904"/>
      <c r="AK117" s="905">
        <v>355402</v>
      </c>
      <c r="AL117" s="903"/>
      <c r="AM117" s="903"/>
      <c r="AN117" s="903"/>
      <c r="AO117" s="904"/>
      <c r="AP117" s="906"/>
      <c r="AQ117" s="907"/>
      <c r="AR117" s="907"/>
      <c r="AS117" s="907"/>
      <c r="AT117" s="908"/>
      <c r="AU117" s="932"/>
      <c r="AV117" s="933"/>
      <c r="AW117" s="933"/>
      <c r="AX117" s="933"/>
      <c r="AY117" s="933"/>
      <c r="AZ117" s="863" t="s">
        <v>465</v>
      </c>
      <c r="BA117" s="864"/>
      <c r="BB117" s="864"/>
      <c r="BC117" s="864"/>
      <c r="BD117" s="864"/>
      <c r="BE117" s="864"/>
      <c r="BF117" s="864"/>
      <c r="BG117" s="864"/>
      <c r="BH117" s="864"/>
      <c r="BI117" s="864"/>
      <c r="BJ117" s="864"/>
      <c r="BK117" s="864"/>
      <c r="BL117" s="864"/>
      <c r="BM117" s="864"/>
      <c r="BN117" s="864"/>
      <c r="BO117" s="864"/>
      <c r="BP117" s="865"/>
      <c r="BQ117" s="816" t="s">
        <v>443</v>
      </c>
      <c r="BR117" s="817"/>
      <c r="BS117" s="817"/>
      <c r="BT117" s="817"/>
      <c r="BU117" s="817"/>
      <c r="BV117" s="817" t="s">
        <v>179</v>
      </c>
      <c r="BW117" s="817"/>
      <c r="BX117" s="817"/>
      <c r="BY117" s="817"/>
      <c r="BZ117" s="817"/>
      <c r="CA117" s="817" t="s">
        <v>443</v>
      </c>
      <c r="CB117" s="817"/>
      <c r="CC117" s="817"/>
      <c r="CD117" s="817"/>
      <c r="CE117" s="817"/>
      <c r="CF117" s="875" t="s">
        <v>179</v>
      </c>
      <c r="CG117" s="876"/>
      <c r="CH117" s="876"/>
      <c r="CI117" s="876"/>
      <c r="CJ117" s="876"/>
      <c r="CK117" s="927"/>
      <c r="CL117" s="821"/>
      <c r="CM117" s="815"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443</v>
      </c>
      <c r="DH117" s="780"/>
      <c r="DI117" s="780"/>
      <c r="DJ117" s="780"/>
      <c r="DK117" s="781"/>
      <c r="DL117" s="782" t="s">
        <v>418</v>
      </c>
      <c r="DM117" s="780"/>
      <c r="DN117" s="780"/>
      <c r="DO117" s="780"/>
      <c r="DP117" s="781"/>
      <c r="DQ117" s="782" t="s">
        <v>179</v>
      </c>
      <c r="DR117" s="780"/>
      <c r="DS117" s="780"/>
      <c r="DT117" s="780"/>
      <c r="DU117" s="781"/>
      <c r="DV117" s="824" t="s">
        <v>179</v>
      </c>
      <c r="DW117" s="825"/>
      <c r="DX117" s="825"/>
      <c r="DY117" s="825"/>
      <c r="DZ117" s="826"/>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310</v>
      </c>
      <c r="AL118" s="896"/>
      <c r="AM118" s="896"/>
      <c r="AN118" s="896"/>
      <c r="AO118" s="897"/>
      <c r="AP118" s="899" t="s">
        <v>436</v>
      </c>
      <c r="AQ118" s="900"/>
      <c r="AR118" s="900"/>
      <c r="AS118" s="900"/>
      <c r="AT118" s="901"/>
      <c r="AU118" s="932"/>
      <c r="AV118" s="933"/>
      <c r="AW118" s="933"/>
      <c r="AX118" s="933"/>
      <c r="AY118" s="933"/>
      <c r="AZ118" s="838" t="s">
        <v>467</v>
      </c>
      <c r="BA118" s="839"/>
      <c r="BB118" s="839"/>
      <c r="BC118" s="839"/>
      <c r="BD118" s="839"/>
      <c r="BE118" s="839"/>
      <c r="BF118" s="839"/>
      <c r="BG118" s="839"/>
      <c r="BH118" s="839"/>
      <c r="BI118" s="839"/>
      <c r="BJ118" s="839"/>
      <c r="BK118" s="839"/>
      <c r="BL118" s="839"/>
      <c r="BM118" s="839"/>
      <c r="BN118" s="839"/>
      <c r="BO118" s="839"/>
      <c r="BP118" s="840"/>
      <c r="BQ118" s="879" t="s">
        <v>442</v>
      </c>
      <c r="BR118" s="845"/>
      <c r="BS118" s="845"/>
      <c r="BT118" s="845"/>
      <c r="BU118" s="845"/>
      <c r="BV118" s="845" t="s">
        <v>442</v>
      </c>
      <c r="BW118" s="845"/>
      <c r="BX118" s="845"/>
      <c r="BY118" s="845"/>
      <c r="BZ118" s="845"/>
      <c r="CA118" s="845" t="s">
        <v>443</v>
      </c>
      <c r="CB118" s="845"/>
      <c r="CC118" s="845"/>
      <c r="CD118" s="845"/>
      <c r="CE118" s="845"/>
      <c r="CF118" s="875" t="s">
        <v>457</v>
      </c>
      <c r="CG118" s="876"/>
      <c r="CH118" s="876"/>
      <c r="CI118" s="876"/>
      <c r="CJ118" s="876"/>
      <c r="CK118" s="927"/>
      <c r="CL118" s="821"/>
      <c r="CM118" s="815" t="s">
        <v>468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443</v>
      </c>
      <c r="DH118" s="780"/>
      <c r="DI118" s="780"/>
      <c r="DJ118" s="780"/>
      <c r="DK118" s="781"/>
      <c r="DL118" s="782" t="s">
        <v>442</v>
      </c>
      <c r="DM118" s="780"/>
      <c r="DN118" s="780"/>
      <c r="DO118" s="780"/>
      <c r="DP118" s="781"/>
      <c r="DQ118" s="782" t="s">
        <v>418</v>
      </c>
      <c r="DR118" s="780"/>
      <c r="DS118" s="780"/>
      <c r="DT118" s="780"/>
      <c r="DU118" s="781"/>
      <c r="DV118" s="824" t="s">
        <v>443</v>
      </c>
      <c r="DW118" s="825"/>
      <c r="DX118" s="825"/>
      <c r="DY118" s="825"/>
      <c r="DZ118" s="826"/>
    </row>
    <row r="119" spans="1:130" s="230" customFormat="1" ht="26.25" customHeight="1" x14ac:dyDescent="0.15">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443</v>
      </c>
      <c r="AB119" s="889"/>
      <c r="AC119" s="889"/>
      <c r="AD119" s="889"/>
      <c r="AE119" s="890"/>
      <c r="AF119" s="891" t="s">
        <v>442</v>
      </c>
      <c r="AG119" s="889"/>
      <c r="AH119" s="889"/>
      <c r="AI119" s="889"/>
      <c r="AJ119" s="890"/>
      <c r="AK119" s="891" t="s">
        <v>442</v>
      </c>
      <c r="AL119" s="889"/>
      <c r="AM119" s="889"/>
      <c r="AN119" s="889"/>
      <c r="AO119" s="890"/>
      <c r="AP119" s="892" t="s">
        <v>457</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469</v>
      </c>
      <c r="BP119" s="878"/>
      <c r="BQ119" s="879">
        <v>4023110</v>
      </c>
      <c r="BR119" s="845"/>
      <c r="BS119" s="845"/>
      <c r="BT119" s="845"/>
      <c r="BU119" s="845"/>
      <c r="BV119" s="845">
        <v>3861348</v>
      </c>
      <c r="BW119" s="845"/>
      <c r="BX119" s="845"/>
      <c r="BY119" s="845"/>
      <c r="BZ119" s="845"/>
      <c r="CA119" s="845">
        <v>3909636</v>
      </c>
      <c r="CB119" s="845"/>
      <c r="CC119" s="845"/>
      <c r="CD119" s="845"/>
      <c r="CE119" s="845"/>
      <c r="CF119" s="748"/>
      <c r="CG119" s="749"/>
      <c r="CH119" s="749"/>
      <c r="CI119" s="749"/>
      <c r="CJ119" s="834"/>
      <c r="CK119" s="928"/>
      <c r="CL119" s="823"/>
      <c r="CM119" s="838" t="s">
        <v>470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3018</v>
      </c>
      <c r="DH119" s="764"/>
      <c r="DI119" s="764"/>
      <c r="DJ119" s="764"/>
      <c r="DK119" s="765"/>
      <c r="DL119" s="766">
        <v>2939</v>
      </c>
      <c r="DM119" s="764"/>
      <c r="DN119" s="764"/>
      <c r="DO119" s="764"/>
      <c r="DP119" s="765"/>
      <c r="DQ119" s="766" t="s">
        <v>418</v>
      </c>
      <c r="DR119" s="764"/>
      <c r="DS119" s="764"/>
      <c r="DT119" s="764"/>
      <c r="DU119" s="765"/>
      <c r="DV119" s="848" t="s">
        <v>443</v>
      </c>
      <c r="DW119" s="849"/>
      <c r="DX119" s="849"/>
      <c r="DY119" s="849"/>
      <c r="DZ119" s="850"/>
    </row>
    <row r="120" spans="1:130" s="230" customFormat="1" ht="26.25" customHeight="1" x14ac:dyDescent="0.15">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442</v>
      </c>
      <c r="AB120" s="780"/>
      <c r="AC120" s="780"/>
      <c r="AD120" s="780"/>
      <c r="AE120" s="781"/>
      <c r="AF120" s="782" t="s">
        <v>442</v>
      </c>
      <c r="AG120" s="780"/>
      <c r="AH120" s="780"/>
      <c r="AI120" s="780"/>
      <c r="AJ120" s="781"/>
      <c r="AK120" s="782" t="s">
        <v>418</v>
      </c>
      <c r="AL120" s="780"/>
      <c r="AM120" s="780"/>
      <c r="AN120" s="780"/>
      <c r="AO120" s="781"/>
      <c r="AP120" s="824" t="s">
        <v>443</v>
      </c>
      <c r="AQ120" s="825"/>
      <c r="AR120" s="825"/>
      <c r="AS120" s="825"/>
      <c r="AT120" s="826"/>
      <c r="AU120" s="880" t="s">
        <v>471</v>
      </c>
      <c r="AV120" s="881"/>
      <c r="AW120" s="881"/>
      <c r="AX120" s="881"/>
      <c r="AY120" s="882"/>
      <c r="AZ120" s="860" t="s">
        <v>472</v>
      </c>
      <c r="BA120" s="808"/>
      <c r="BB120" s="808"/>
      <c r="BC120" s="808"/>
      <c r="BD120" s="808"/>
      <c r="BE120" s="808"/>
      <c r="BF120" s="808"/>
      <c r="BG120" s="808"/>
      <c r="BH120" s="808"/>
      <c r="BI120" s="808"/>
      <c r="BJ120" s="808"/>
      <c r="BK120" s="808"/>
      <c r="BL120" s="808"/>
      <c r="BM120" s="808"/>
      <c r="BN120" s="808"/>
      <c r="BO120" s="808"/>
      <c r="BP120" s="809"/>
      <c r="BQ120" s="861">
        <v>1947464</v>
      </c>
      <c r="BR120" s="842"/>
      <c r="BS120" s="842"/>
      <c r="BT120" s="842"/>
      <c r="BU120" s="842"/>
      <c r="BV120" s="842">
        <v>2047186</v>
      </c>
      <c r="BW120" s="842"/>
      <c r="BX120" s="842"/>
      <c r="BY120" s="842"/>
      <c r="BZ120" s="842"/>
      <c r="CA120" s="842">
        <v>2220497</v>
      </c>
      <c r="CB120" s="842"/>
      <c r="CC120" s="842"/>
      <c r="CD120" s="842"/>
      <c r="CE120" s="842"/>
      <c r="CF120" s="866">
        <v>182.8</v>
      </c>
      <c r="CG120" s="867"/>
      <c r="CH120" s="867"/>
      <c r="CI120" s="867"/>
      <c r="CJ120" s="867"/>
      <c r="CK120" s="868" t="s">
        <v>473</v>
      </c>
      <c r="CL120" s="852"/>
      <c r="CM120" s="852"/>
      <c r="CN120" s="852"/>
      <c r="CO120" s="853"/>
      <c r="CP120" s="872" t="s">
        <v>414</v>
      </c>
      <c r="CQ120" s="873"/>
      <c r="CR120" s="873"/>
      <c r="CS120" s="873"/>
      <c r="CT120" s="873"/>
      <c r="CU120" s="873"/>
      <c r="CV120" s="873"/>
      <c r="CW120" s="873"/>
      <c r="CX120" s="873"/>
      <c r="CY120" s="873"/>
      <c r="CZ120" s="873"/>
      <c r="DA120" s="873"/>
      <c r="DB120" s="873"/>
      <c r="DC120" s="873"/>
      <c r="DD120" s="873"/>
      <c r="DE120" s="873"/>
      <c r="DF120" s="874"/>
      <c r="DG120" s="861">
        <v>39912</v>
      </c>
      <c r="DH120" s="842"/>
      <c r="DI120" s="842"/>
      <c r="DJ120" s="842"/>
      <c r="DK120" s="842"/>
      <c r="DL120" s="842">
        <v>35848</v>
      </c>
      <c r="DM120" s="842"/>
      <c r="DN120" s="842"/>
      <c r="DO120" s="842"/>
      <c r="DP120" s="842"/>
      <c r="DQ120" s="842">
        <v>38404</v>
      </c>
      <c r="DR120" s="842"/>
      <c r="DS120" s="842"/>
      <c r="DT120" s="842"/>
      <c r="DU120" s="842"/>
      <c r="DV120" s="843">
        <v>3.2</v>
      </c>
      <c r="DW120" s="843"/>
      <c r="DX120" s="843"/>
      <c r="DY120" s="843"/>
      <c r="DZ120" s="844"/>
    </row>
    <row r="121" spans="1:130" s="230" customFormat="1" ht="26.25" customHeight="1" x14ac:dyDescent="0.15">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442</v>
      </c>
      <c r="AB121" s="780"/>
      <c r="AC121" s="780"/>
      <c r="AD121" s="780"/>
      <c r="AE121" s="781"/>
      <c r="AF121" s="782" t="s">
        <v>442</v>
      </c>
      <c r="AG121" s="780"/>
      <c r="AH121" s="780"/>
      <c r="AI121" s="780"/>
      <c r="AJ121" s="781"/>
      <c r="AK121" s="782" t="s">
        <v>443</v>
      </c>
      <c r="AL121" s="780"/>
      <c r="AM121" s="780"/>
      <c r="AN121" s="780"/>
      <c r="AO121" s="781"/>
      <c r="AP121" s="824" t="s">
        <v>442</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v>17300</v>
      </c>
      <c r="BR121" s="817"/>
      <c r="BS121" s="817"/>
      <c r="BT121" s="817"/>
      <c r="BU121" s="817"/>
      <c r="BV121" s="817">
        <v>13166</v>
      </c>
      <c r="BW121" s="817"/>
      <c r="BX121" s="817"/>
      <c r="BY121" s="817"/>
      <c r="BZ121" s="817"/>
      <c r="CA121" s="817">
        <v>8963</v>
      </c>
      <c r="CB121" s="817"/>
      <c r="CC121" s="817"/>
      <c r="CD121" s="817"/>
      <c r="CE121" s="817"/>
      <c r="CF121" s="875">
        <v>0.7</v>
      </c>
      <c r="CG121" s="876"/>
      <c r="CH121" s="876"/>
      <c r="CI121" s="876"/>
      <c r="CJ121" s="876"/>
      <c r="CK121" s="869"/>
      <c r="CL121" s="855"/>
      <c r="CM121" s="855"/>
      <c r="CN121" s="855"/>
      <c r="CO121" s="856"/>
      <c r="CP121" s="835" t="s">
        <v>476</v>
      </c>
      <c r="CQ121" s="836"/>
      <c r="CR121" s="836"/>
      <c r="CS121" s="836"/>
      <c r="CT121" s="836"/>
      <c r="CU121" s="836"/>
      <c r="CV121" s="836"/>
      <c r="CW121" s="836"/>
      <c r="CX121" s="836"/>
      <c r="CY121" s="836"/>
      <c r="CZ121" s="836"/>
      <c r="DA121" s="836"/>
      <c r="DB121" s="836"/>
      <c r="DC121" s="836"/>
      <c r="DD121" s="836"/>
      <c r="DE121" s="836"/>
      <c r="DF121" s="837"/>
      <c r="DG121" s="816">
        <v>17842</v>
      </c>
      <c r="DH121" s="817"/>
      <c r="DI121" s="817"/>
      <c r="DJ121" s="817"/>
      <c r="DK121" s="817"/>
      <c r="DL121" s="817">
        <v>18351</v>
      </c>
      <c r="DM121" s="817"/>
      <c r="DN121" s="817"/>
      <c r="DO121" s="817"/>
      <c r="DP121" s="817"/>
      <c r="DQ121" s="817">
        <v>28575</v>
      </c>
      <c r="DR121" s="817"/>
      <c r="DS121" s="817"/>
      <c r="DT121" s="817"/>
      <c r="DU121" s="817"/>
      <c r="DV121" s="794">
        <v>2.4</v>
      </c>
      <c r="DW121" s="794"/>
      <c r="DX121" s="794"/>
      <c r="DY121" s="794"/>
      <c r="DZ121" s="795"/>
    </row>
    <row r="122" spans="1:130" s="230" customFormat="1" ht="26.25" customHeight="1" x14ac:dyDescent="0.15">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443</v>
      </c>
      <c r="AB122" s="780"/>
      <c r="AC122" s="780"/>
      <c r="AD122" s="780"/>
      <c r="AE122" s="781"/>
      <c r="AF122" s="782" t="s">
        <v>442</v>
      </c>
      <c r="AG122" s="780"/>
      <c r="AH122" s="780"/>
      <c r="AI122" s="780"/>
      <c r="AJ122" s="781"/>
      <c r="AK122" s="782" t="s">
        <v>443</v>
      </c>
      <c r="AL122" s="780"/>
      <c r="AM122" s="780"/>
      <c r="AN122" s="780"/>
      <c r="AO122" s="781"/>
      <c r="AP122" s="824" t="s">
        <v>442</v>
      </c>
      <c r="AQ122" s="825"/>
      <c r="AR122" s="825"/>
      <c r="AS122" s="825"/>
      <c r="AT122" s="826"/>
      <c r="AU122" s="883"/>
      <c r="AV122" s="884"/>
      <c r="AW122" s="884"/>
      <c r="AX122" s="884"/>
      <c r="AY122" s="885"/>
      <c r="AZ122" s="838" t="s">
        <v>477</v>
      </c>
      <c r="BA122" s="839"/>
      <c r="BB122" s="839"/>
      <c r="BC122" s="839"/>
      <c r="BD122" s="839"/>
      <c r="BE122" s="839"/>
      <c r="BF122" s="839"/>
      <c r="BG122" s="839"/>
      <c r="BH122" s="839"/>
      <c r="BI122" s="839"/>
      <c r="BJ122" s="839"/>
      <c r="BK122" s="839"/>
      <c r="BL122" s="839"/>
      <c r="BM122" s="839"/>
      <c r="BN122" s="839"/>
      <c r="BO122" s="839"/>
      <c r="BP122" s="840"/>
      <c r="BQ122" s="879">
        <v>2593613</v>
      </c>
      <c r="BR122" s="845"/>
      <c r="BS122" s="845"/>
      <c r="BT122" s="845"/>
      <c r="BU122" s="845"/>
      <c r="BV122" s="845">
        <v>2553552</v>
      </c>
      <c r="BW122" s="845"/>
      <c r="BX122" s="845"/>
      <c r="BY122" s="845"/>
      <c r="BZ122" s="845"/>
      <c r="CA122" s="845">
        <v>2647594</v>
      </c>
      <c r="CB122" s="845"/>
      <c r="CC122" s="845"/>
      <c r="CD122" s="845"/>
      <c r="CE122" s="845"/>
      <c r="CF122" s="846">
        <v>218</v>
      </c>
      <c r="CG122" s="847"/>
      <c r="CH122" s="847"/>
      <c r="CI122" s="847"/>
      <c r="CJ122" s="847"/>
      <c r="CK122" s="869"/>
      <c r="CL122" s="855"/>
      <c r="CM122" s="855"/>
      <c r="CN122" s="855"/>
      <c r="CO122" s="856"/>
      <c r="CP122" s="835" t="s">
        <v>478</v>
      </c>
      <c r="CQ122" s="836"/>
      <c r="CR122" s="836"/>
      <c r="CS122" s="836"/>
      <c r="CT122" s="836"/>
      <c r="CU122" s="836"/>
      <c r="CV122" s="836"/>
      <c r="CW122" s="836"/>
      <c r="CX122" s="836"/>
      <c r="CY122" s="836"/>
      <c r="CZ122" s="836"/>
      <c r="DA122" s="836"/>
      <c r="DB122" s="836"/>
      <c r="DC122" s="836"/>
      <c r="DD122" s="836"/>
      <c r="DE122" s="836"/>
      <c r="DF122" s="837"/>
      <c r="DG122" s="816" t="s">
        <v>443</v>
      </c>
      <c r="DH122" s="817"/>
      <c r="DI122" s="817"/>
      <c r="DJ122" s="817"/>
      <c r="DK122" s="817"/>
      <c r="DL122" s="817" t="s">
        <v>442</v>
      </c>
      <c r="DM122" s="817"/>
      <c r="DN122" s="817"/>
      <c r="DO122" s="817"/>
      <c r="DP122" s="817"/>
      <c r="DQ122" s="817" t="s">
        <v>442</v>
      </c>
      <c r="DR122" s="817"/>
      <c r="DS122" s="817"/>
      <c r="DT122" s="817"/>
      <c r="DU122" s="817"/>
      <c r="DV122" s="794" t="s">
        <v>443</v>
      </c>
      <c r="DW122" s="794"/>
      <c r="DX122" s="794"/>
      <c r="DY122" s="794"/>
      <c r="DZ122" s="795"/>
    </row>
    <row r="123" spans="1:130" s="230" customFormat="1" ht="26.25" customHeight="1" x14ac:dyDescent="0.15">
      <c r="A123" s="820"/>
      <c r="B123" s="821"/>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442</v>
      </c>
      <c r="AB123" s="780"/>
      <c r="AC123" s="780"/>
      <c r="AD123" s="780"/>
      <c r="AE123" s="781"/>
      <c r="AF123" s="782" t="s">
        <v>442</v>
      </c>
      <c r="AG123" s="780"/>
      <c r="AH123" s="780"/>
      <c r="AI123" s="780"/>
      <c r="AJ123" s="781"/>
      <c r="AK123" s="782" t="s">
        <v>443</v>
      </c>
      <c r="AL123" s="780"/>
      <c r="AM123" s="780"/>
      <c r="AN123" s="780"/>
      <c r="AO123" s="781"/>
      <c r="AP123" s="824" t="s">
        <v>442</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479</v>
      </c>
      <c r="BP123" s="878"/>
      <c r="BQ123" s="832">
        <v>4558377</v>
      </c>
      <c r="BR123" s="833"/>
      <c r="BS123" s="833"/>
      <c r="BT123" s="833"/>
      <c r="BU123" s="833"/>
      <c r="BV123" s="833">
        <v>4613904</v>
      </c>
      <c r="BW123" s="833"/>
      <c r="BX123" s="833"/>
      <c r="BY123" s="833"/>
      <c r="BZ123" s="833"/>
      <c r="CA123" s="833">
        <v>4877054</v>
      </c>
      <c r="CB123" s="833"/>
      <c r="CC123" s="833"/>
      <c r="CD123" s="833"/>
      <c r="CE123" s="833"/>
      <c r="CF123" s="748"/>
      <c r="CG123" s="749"/>
      <c r="CH123" s="749"/>
      <c r="CI123" s="749"/>
      <c r="CJ123" s="834"/>
      <c r="CK123" s="869"/>
      <c r="CL123" s="855"/>
      <c r="CM123" s="855"/>
      <c r="CN123" s="855"/>
      <c r="CO123" s="856"/>
      <c r="CP123" s="835" t="s">
        <v>480</v>
      </c>
      <c r="CQ123" s="836"/>
      <c r="CR123" s="836"/>
      <c r="CS123" s="836"/>
      <c r="CT123" s="836"/>
      <c r="CU123" s="836"/>
      <c r="CV123" s="836"/>
      <c r="CW123" s="836"/>
      <c r="CX123" s="836"/>
      <c r="CY123" s="836"/>
      <c r="CZ123" s="836"/>
      <c r="DA123" s="836"/>
      <c r="DB123" s="836"/>
      <c r="DC123" s="836"/>
      <c r="DD123" s="836"/>
      <c r="DE123" s="836"/>
      <c r="DF123" s="837"/>
      <c r="DG123" s="779" t="s">
        <v>457</v>
      </c>
      <c r="DH123" s="780"/>
      <c r="DI123" s="780"/>
      <c r="DJ123" s="780"/>
      <c r="DK123" s="781"/>
      <c r="DL123" s="782" t="s">
        <v>457</v>
      </c>
      <c r="DM123" s="780"/>
      <c r="DN123" s="780"/>
      <c r="DO123" s="780"/>
      <c r="DP123" s="781"/>
      <c r="DQ123" s="782" t="s">
        <v>457</v>
      </c>
      <c r="DR123" s="780"/>
      <c r="DS123" s="780"/>
      <c r="DT123" s="780"/>
      <c r="DU123" s="781"/>
      <c r="DV123" s="824" t="s">
        <v>457</v>
      </c>
      <c r="DW123" s="825"/>
      <c r="DX123" s="825"/>
      <c r="DY123" s="825"/>
      <c r="DZ123" s="826"/>
    </row>
    <row r="124" spans="1:130" s="230" customFormat="1" ht="26.25" customHeight="1" thickBot="1" x14ac:dyDescent="0.2">
      <c r="A124" s="820"/>
      <c r="B124" s="821"/>
      <c r="C124" s="815"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457</v>
      </c>
      <c r="AB124" s="780"/>
      <c r="AC124" s="780"/>
      <c r="AD124" s="780"/>
      <c r="AE124" s="781"/>
      <c r="AF124" s="782" t="s">
        <v>457</v>
      </c>
      <c r="AG124" s="780"/>
      <c r="AH124" s="780"/>
      <c r="AI124" s="780"/>
      <c r="AJ124" s="781"/>
      <c r="AK124" s="782" t="s">
        <v>418</v>
      </c>
      <c r="AL124" s="780"/>
      <c r="AM124" s="780"/>
      <c r="AN124" s="780"/>
      <c r="AO124" s="781"/>
      <c r="AP124" s="824" t="s">
        <v>418</v>
      </c>
      <c r="AQ124" s="825"/>
      <c r="AR124" s="825"/>
      <c r="AS124" s="825"/>
      <c r="AT124" s="826"/>
      <c r="AU124" s="827" t="s">
        <v>481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457</v>
      </c>
      <c r="BR124" s="831"/>
      <c r="BS124" s="831"/>
      <c r="BT124" s="831"/>
      <c r="BU124" s="831"/>
      <c r="BV124" s="831" t="s">
        <v>457</v>
      </c>
      <c r="BW124" s="831"/>
      <c r="BX124" s="831"/>
      <c r="BY124" s="831"/>
      <c r="BZ124" s="831"/>
      <c r="CA124" s="831" t="s">
        <v>457</v>
      </c>
      <c r="CB124" s="831"/>
      <c r="CC124" s="831"/>
      <c r="CD124" s="831"/>
      <c r="CE124" s="831"/>
      <c r="CF124" s="726"/>
      <c r="CG124" s="727"/>
      <c r="CH124" s="727"/>
      <c r="CI124" s="727"/>
      <c r="CJ124" s="862"/>
      <c r="CK124" s="870"/>
      <c r="CL124" s="870"/>
      <c r="CM124" s="870"/>
      <c r="CN124" s="870"/>
      <c r="CO124" s="871"/>
      <c r="CP124" s="835" t="s">
        <v>482</v>
      </c>
      <c r="CQ124" s="836"/>
      <c r="CR124" s="836"/>
      <c r="CS124" s="836"/>
      <c r="CT124" s="836"/>
      <c r="CU124" s="836"/>
      <c r="CV124" s="836"/>
      <c r="CW124" s="836"/>
      <c r="CX124" s="836"/>
      <c r="CY124" s="836"/>
      <c r="CZ124" s="836"/>
      <c r="DA124" s="836"/>
      <c r="DB124" s="836"/>
      <c r="DC124" s="836"/>
      <c r="DD124" s="836"/>
      <c r="DE124" s="836"/>
      <c r="DF124" s="837"/>
      <c r="DG124" s="763" t="s">
        <v>418</v>
      </c>
      <c r="DH124" s="764"/>
      <c r="DI124" s="764"/>
      <c r="DJ124" s="764"/>
      <c r="DK124" s="765"/>
      <c r="DL124" s="766" t="s">
        <v>418</v>
      </c>
      <c r="DM124" s="764"/>
      <c r="DN124" s="764"/>
      <c r="DO124" s="764"/>
      <c r="DP124" s="765"/>
      <c r="DQ124" s="766" t="s">
        <v>418</v>
      </c>
      <c r="DR124" s="764"/>
      <c r="DS124" s="764"/>
      <c r="DT124" s="764"/>
      <c r="DU124" s="765"/>
      <c r="DV124" s="848" t="s">
        <v>418</v>
      </c>
      <c r="DW124" s="849"/>
      <c r="DX124" s="849"/>
      <c r="DY124" s="849"/>
      <c r="DZ124" s="850"/>
    </row>
    <row r="125" spans="1:130" s="230" customFormat="1" ht="26.25" customHeight="1" x14ac:dyDescent="0.15">
      <c r="A125" s="820"/>
      <c r="B125" s="821"/>
      <c r="C125" s="815" t="s">
        <v>468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418</v>
      </c>
      <c r="AB125" s="780"/>
      <c r="AC125" s="780"/>
      <c r="AD125" s="780"/>
      <c r="AE125" s="781"/>
      <c r="AF125" s="782" t="s">
        <v>418</v>
      </c>
      <c r="AG125" s="780"/>
      <c r="AH125" s="780"/>
      <c r="AI125" s="780"/>
      <c r="AJ125" s="781"/>
      <c r="AK125" s="782" t="s">
        <v>418</v>
      </c>
      <c r="AL125" s="780"/>
      <c r="AM125" s="780"/>
      <c r="AN125" s="780"/>
      <c r="AO125" s="781"/>
      <c r="AP125" s="824" t="s">
        <v>418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483</v>
      </c>
      <c r="CL125" s="852"/>
      <c r="CM125" s="852"/>
      <c r="CN125" s="852"/>
      <c r="CO125" s="853"/>
      <c r="CP125" s="860" t="s">
        <v>484</v>
      </c>
      <c r="CQ125" s="808"/>
      <c r="CR125" s="808"/>
      <c r="CS125" s="808"/>
      <c r="CT125" s="808"/>
      <c r="CU125" s="808"/>
      <c r="CV125" s="808"/>
      <c r="CW125" s="808"/>
      <c r="CX125" s="808"/>
      <c r="CY125" s="808"/>
      <c r="CZ125" s="808"/>
      <c r="DA125" s="808"/>
      <c r="DB125" s="808"/>
      <c r="DC125" s="808"/>
      <c r="DD125" s="808"/>
      <c r="DE125" s="808"/>
      <c r="DF125" s="809"/>
      <c r="DG125" s="861" t="s">
        <v>418</v>
      </c>
      <c r="DH125" s="842"/>
      <c r="DI125" s="842"/>
      <c r="DJ125" s="842"/>
      <c r="DK125" s="842"/>
      <c r="DL125" s="842" t="s">
        <v>418</v>
      </c>
      <c r="DM125" s="842"/>
      <c r="DN125" s="842"/>
      <c r="DO125" s="842"/>
      <c r="DP125" s="842"/>
      <c r="DQ125" s="842" t="s">
        <v>418</v>
      </c>
      <c r="DR125" s="842"/>
      <c r="DS125" s="842"/>
      <c r="DT125" s="842"/>
      <c r="DU125" s="842"/>
      <c r="DV125" s="843" t="s">
        <v>418</v>
      </c>
      <c r="DW125" s="843"/>
      <c r="DX125" s="843"/>
      <c r="DY125" s="843"/>
      <c r="DZ125" s="844"/>
    </row>
    <row r="126" spans="1:130" s="230" customFormat="1" ht="26.25" customHeight="1" thickBot="1" x14ac:dyDescent="0.2">
      <c r="A126" s="820"/>
      <c r="B126" s="821"/>
      <c r="C126" s="815" t="s">
        <v>470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17</v>
      </c>
      <c r="AB126" s="780"/>
      <c r="AC126" s="780"/>
      <c r="AD126" s="780"/>
      <c r="AE126" s="781"/>
      <c r="AF126" s="782">
        <v>83</v>
      </c>
      <c r="AG126" s="780"/>
      <c r="AH126" s="780"/>
      <c r="AI126" s="780"/>
      <c r="AJ126" s="781"/>
      <c r="AK126" s="782" t="s">
        <v>418</v>
      </c>
      <c r="AL126" s="780"/>
      <c r="AM126" s="780"/>
      <c r="AN126" s="780"/>
      <c r="AO126" s="781"/>
      <c r="AP126" s="824" t="s">
        <v>418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485</v>
      </c>
      <c r="CQ126" s="752"/>
      <c r="CR126" s="752"/>
      <c r="CS126" s="752"/>
      <c r="CT126" s="752"/>
      <c r="CU126" s="752"/>
      <c r="CV126" s="752"/>
      <c r="CW126" s="752"/>
      <c r="CX126" s="752"/>
      <c r="CY126" s="752"/>
      <c r="CZ126" s="752"/>
      <c r="DA126" s="752"/>
      <c r="DB126" s="752"/>
      <c r="DC126" s="752"/>
      <c r="DD126" s="752"/>
      <c r="DE126" s="752"/>
      <c r="DF126" s="753"/>
      <c r="DG126" s="816" t="s">
        <v>418</v>
      </c>
      <c r="DH126" s="817"/>
      <c r="DI126" s="817"/>
      <c r="DJ126" s="817"/>
      <c r="DK126" s="817"/>
      <c r="DL126" s="817" t="s">
        <v>418</v>
      </c>
      <c r="DM126" s="817"/>
      <c r="DN126" s="817"/>
      <c r="DO126" s="817"/>
      <c r="DP126" s="817"/>
      <c r="DQ126" s="817" t="s">
        <v>418</v>
      </c>
      <c r="DR126" s="817"/>
      <c r="DS126" s="817"/>
      <c r="DT126" s="817"/>
      <c r="DU126" s="817"/>
      <c r="DV126" s="794" t="s">
        <v>418</v>
      </c>
      <c r="DW126" s="794"/>
      <c r="DX126" s="794"/>
      <c r="DY126" s="794"/>
      <c r="DZ126" s="795"/>
    </row>
    <row r="127" spans="1:130" s="230" customFormat="1" ht="26.25" customHeight="1" x14ac:dyDescent="0.15">
      <c r="A127" s="822"/>
      <c r="B127" s="823"/>
      <c r="C127" s="838" t="s">
        <v>486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418</v>
      </c>
      <c r="AB127" s="780"/>
      <c r="AC127" s="780"/>
      <c r="AD127" s="780"/>
      <c r="AE127" s="781"/>
      <c r="AF127" s="782" t="s">
        <v>418</v>
      </c>
      <c r="AG127" s="780"/>
      <c r="AH127" s="780"/>
      <c r="AI127" s="780"/>
      <c r="AJ127" s="781"/>
      <c r="AK127" s="782" t="s">
        <v>418</v>
      </c>
      <c r="AL127" s="780"/>
      <c r="AM127" s="780"/>
      <c r="AN127" s="780"/>
      <c r="AO127" s="781"/>
      <c r="AP127" s="824" t="s">
        <v>418</v>
      </c>
      <c r="AQ127" s="825"/>
      <c r="AR127" s="825"/>
      <c r="AS127" s="825"/>
      <c r="AT127" s="826"/>
      <c r="AU127" s="232"/>
      <c r="AV127" s="232"/>
      <c r="AW127" s="232"/>
      <c r="AX127" s="841" t="s">
        <v>487</v>
      </c>
      <c r="AY127" s="812"/>
      <c r="AZ127" s="812"/>
      <c r="BA127" s="812"/>
      <c r="BB127" s="812"/>
      <c r="BC127" s="812"/>
      <c r="BD127" s="812"/>
      <c r="BE127" s="813"/>
      <c r="BF127" s="811" t="s">
        <v>488</v>
      </c>
      <c r="BG127" s="812"/>
      <c r="BH127" s="812"/>
      <c r="BI127" s="812"/>
      <c r="BJ127" s="812"/>
      <c r="BK127" s="812"/>
      <c r="BL127" s="813"/>
      <c r="BM127" s="811" t="s">
        <v>489</v>
      </c>
      <c r="BN127" s="812"/>
      <c r="BO127" s="812"/>
      <c r="BP127" s="812"/>
      <c r="BQ127" s="812"/>
      <c r="BR127" s="812"/>
      <c r="BS127" s="813"/>
      <c r="BT127" s="811" t="s">
        <v>490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491</v>
      </c>
      <c r="CQ127" s="752"/>
      <c r="CR127" s="752"/>
      <c r="CS127" s="752"/>
      <c r="CT127" s="752"/>
      <c r="CU127" s="752"/>
      <c r="CV127" s="752"/>
      <c r="CW127" s="752"/>
      <c r="CX127" s="752"/>
      <c r="CY127" s="752"/>
      <c r="CZ127" s="752"/>
      <c r="DA127" s="752"/>
      <c r="DB127" s="752"/>
      <c r="DC127" s="752"/>
      <c r="DD127" s="752"/>
      <c r="DE127" s="752"/>
      <c r="DF127" s="753"/>
      <c r="DG127" s="816" t="s">
        <v>418</v>
      </c>
      <c r="DH127" s="817"/>
      <c r="DI127" s="817"/>
      <c r="DJ127" s="817"/>
      <c r="DK127" s="817"/>
      <c r="DL127" s="817" t="s">
        <v>418</v>
      </c>
      <c r="DM127" s="817"/>
      <c r="DN127" s="817"/>
      <c r="DO127" s="817"/>
      <c r="DP127" s="817"/>
      <c r="DQ127" s="817" t="s">
        <v>418</v>
      </c>
      <c r="DR127" s="817"/>
      <c r="DS127" s="817"/>
      <c r="DT127" s="817"/>
      <c r="DU127" s="817"/>
      <c r="DV127" s="794" t="s">
        <v>418</v>
      </c>
      <c r="DW127" s="794"/>
      <c r="DX127" s="794"/>
      <c r="DY127" s="794"/>
      <c r="DZ127" s="795"/>
    </row>
    <row r="128" spans="1:130" s="230" customFormat="1" ht="26.25" customHeight="1" thickBot="1" x14ac:dyDescent="0.2">
      <c r="A128" s="796" t="s">
        <v>492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493</v>
      </c>
      <c r="X128" s="798"/>
      <c r="Y128" s="798"/>
      <c r="Z128" s="799"/>
      <c r="AA128" s="800">
        <v>4412</v>
      </c>
      <c r="AB128" s="801"/>
      <c r="AC128" s="801"/>
      <c r="AD128" s="801"/>
      <c r="AE128" s="802"/>
      <c r="AF128" s="803">
        <v>4412</v>
      </c>
      <c r="AG128" s="801"/>
      <c r="AH128" s="801"/>
      <c r="AI128" s="801"/>
      <c r="AJ128" s="802"/>
      <c r="AK128" s="803">
        <v>4412</v>
      </c>
      <c r="AL128" s="801"/>
      <c r="AM128" s="801"/>
      <c r="AN128" s="801"/>
      <c r="AO128" s="802"/>
      <c r="AP128" s="804"/>
      <c r="AQ128" s="805"/>
      <c r="AR128" s="805"/>
      <c r="AS128" s="805"/>
      <c r="AT128" s="806"/>
      <c r="AU128" s="232"/>
      <c r="AV128" s="232"/>
      <c r="AW128" s="232"/>
      <c r="AX128" s="807" t="s">
        <v>494</v>
      </c>
      <c r="AY128" s="808"/>
      <c r="AZ128" s="808"/>
      <c r="BA128" s="808"/>
      <c r="BB128" s="808"/>
      <c r="BC128" s="808"/>
      <c r="BD128" s="808"/>
      <c r="BE128" s="809"/>
      <c r="BF128" s="786" t="s">
        <v>495</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496</v>
      </c>
      <c r="CQ128" s="730"/>
      <c r="CR128" s="730"/>
      <c r="CS128" s="730"/>
      <c r="CT128" s="730"/>
      <c r="CU128" s="730"/>
      <c r="CV128" s="730"/>
      <c r="CW128" s="730"/>
      <c r="CX128" s="730"/>
      <c r="CY128" s="730"/>
      <c r="CZ128" s="730"/>
      <c r="DA128" s="730"/>
      <c r="DB128" s="730"/>
      <c r="DC128" s="730"/>
      <c r="DD128" s="730"/>
      <c r="DE128" s="730"/>
      <c r="DF128" s="731"/>
      <c r="DG128" s="790" t="s">
        <v>497</v>
      </c>
      <c r="DH128" s="791"/>
      <c r="DI128" s="791"/>
      <c r="DJ128" s="791"/>
      <c r="DK128" s="791"/>
      <c r="DL128" s="791" t="s">
        <v>498</v>
      </c>
      <c r="DM128" s="791"/>
      <c r="DN128" s="791"/>
      <c r="DO128" s="791"/>
      <c r="DP128" s="791"/>
      <c r="DQ128" s="791" t="s">
        <v>497</v>
      </c>
      <c r="DR128" s="791"/>
      <c r="DS128" s="791"/>
      <c r="DT128" s="791"/>
      <c r="DU128" s="791"/>
      <c r="DV128" s="792" t="s">
        <v>499</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1325857</v>
      </c>
      <c r="AB129" s="780"/>
      <c r="AC129" s="780"/>
      <c r="AD129" s="780"/>
      <c r="AE129" s="781"/>
      <c r="AF129" s="782">
        <v>1452303</v>
      </c>
      <c r="AG129" s="780"/>
      <c r="AH129" s="780"/>
      <c r="AI129" s="780"/>
      <c r="AJ129" s="781"/>
      <c r="AK129" s="782">
        <v>1434120</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502</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504</v>
      </c>
      <c r="X130" s="777"/>
      <c r="Y130" s="777"/>
      <c r="Z130" s="778"/>
      <c r="AA130" s="779">
        <v>174483</v>
      </c>
      <c r="AB130" s="780"/>
      <c r="AC130" s="780"/>
      <c r="AD130" s="780"/>
      <c r="AE130" s="781"/>
      <c r="AF130" s="782">
        <v>189788</v>
      </c>
      <c r="AG130" s="780"/>
      <c r="AH130" s="780"/>
      <c r="AI130" s="780"/>
      <c r="AJ130" s="781"/>
      <c r="AK130" s="782">
        <v>219700</v>
      </c>
      <c r="AL130" s="780"/>
      <c r="AM130" s="780"/>
      <c r="AN130" s="780"/>
      <c r="AO130" s="781"/>
      <c r="AP130" s="783"/>
      <c r="AQ130" s="784"/>
      <c r="AR130" s="784"/>
      <c r="AS130" s="784"/>
      <c r="AT130" s="785"/>
      <c r="AU130" s="233"/>
      <c r="AV130" s="233"/>
      <c r="AW130" s="233"/>
      <c r="AX130" s="751" t="s">
        <v>505</v>
      </c>
      <c r="AY130" s="752"/>
      <c r="AZ130" s="752"/>
      <c r="BA130" s="752"/>
      <c r="BB130" s="752"/>
      <c r="BC130" s="752"/>
      <c r="BD130" s="752"/>
      <c r="BE130" s="753"/>
      <c r="BF130" s="754">
        <v>10.1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506</v>
      </c>
      <c r="X131" s="761"/>
      <c r="Y131" s="761"/>
      <c r="Z131" s="762"/>
      <c r="AA131" s="763">
        <v>1151374</v>
      </c>
      <c r="AB131" s="764"/>
      <c r="AC131" s="764"/>
      <c r="AD131" s="764"/>
      <c r="AE131" s="765"/>
      <c r="AF131" s="766">
        <v>1262515</v>
      </c>
      <c r="AG131" s="764"/>
      <c r="AH131" s="764"/>
      <c r="AI131" s="764"/>
      <c r="AJ131" s="765"/>
      <c r="AK131" s="766">
        <v>1214420</v>
      </c>
      <c r="AL131" s="764"/>
      <c r="AM131" s="764"/>
      <c r="AN131" s="764"/>
      <c r="AO131" s="765"/>
      <c r="AP131" s="767"/>
      <c r="AQ131" s="768"/>
      <c r="AR131" s="768"/>
      <c r="AS131" s="768"/>
      <c r="AT131" s="769"/>
      <c r="AU131" s="233"/>
      <c r="AV131" s="233"/>
      <c r="AW131" s="233"/>
      <c r="AX131" s="729" t="s">
        <v>507</v>
      </c>
      <c r="AY131" s="730"/>
      <c r="AZ131" s="730"/>
      <c r="BA131" s="730"/>
      <c r="BB131" s="730"/>
      <c r="BC131" s="730"/>
      <c r="BD131" s="730"/>
      <c r="BE131" s="731"/>
      <c r="BF131" s="732" t="s">
        <v>502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509</v>
      </c>
      <c r="W132" s="742"/>
      <c r="X132" s="742"/>
      <c r="Y132" s="742"/>
      <c r="Z132" s="743"/>
      <c r="AA132" s="744">
        <v>8.6718129820000005</v>
      </c>
      <c r="AB132" s="745"/>
      <c r="AC132" s="745"/>
      <c r="AD132" s="745"/>
      <c r="AE132" s="746"/>
      <c r="AF132" s="747">
        <v>10.99416641</v>
      </c>
      <c r="AG132" s="745"/>
      <c r="AH132" s="745"/>
      <c r="AI132" s="745"/>
      <c r="AJ132" s="746"/>
      <c r="AK132" s="747">
        <v>10.81092209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510</v>
      </c>
      <c r="W133" s="721"/>
      <c r="X133" s="721"/>
      <c r="Y133" s="721"/>
      <c r="Z133" s="722"/>
      <c r="AA133" s="723">
        <v>7.6</v>
      </c>
      <c r="AB133" s="724"/>
      <c r="AC133" s="724"/>
      <c r="AD133" s="724"/>
      <c r="AE133" s="725"/>
      <c r="AF133" s="723">
        <v>8.9</v>
      </c>
      <c r="AG133" s="724"/>
      <c r="AH133" s="724"/>
      <c r="AI133" s="724"/>
      <c r="AJ133" s="725"/>
      <c r="AK133" s="723">
        <v>10.1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ItrTsYcv+cM5DPD6d5O3+dxgQ0tzOXqzKPW5Zds2sJtDxGM2d41XFKYRBYYHX1zyR8EaSUPJksZcoSOap/A==" saltValue="xvgPLMGm7apabtI6LcpAC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N58" zoomScale="85" zoomScaleNormal="85" zoomScaleSheetLayoutView="85" workbookViewId="0">
      <selection activeCell="CR51" sqref="CR51"/>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Q+Fsx/2T4TmbnwqECGh7TEolMKJWU3WOZdCHxO3EB1A9lYkjkILqip/NihNz3cFxoOz78HMwfI15hWTnuFurNQ==" saltValue="nbvEjVAW4G2sJldSmvyh5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C52"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6K4ZxN0IZ1J0rTxH2+zrTOXBxvBD1ruxFGzPSERWxeYQQFgmW6Bpv/lz6da/RU+reaV3TAO7EAP8Tr4VE68hw==" saltValue="cXJsw94HcS8znF9aNduAD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3"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514</v>
      </c>
      <c r="AP7" s="272"/>
      <c r="AQ7" s="273" t="s">
        <v>515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516</v>
      </c>
      <c r="AQ8" s="279" t="s">
        <v>517</v>
      </c>
      <c r="AR8" s="280" t="s">
        <v>518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519</v>
      </c>
      <c r="AL9" s="1131"/>
      <c r="AM9" s="1131"/>
      <c r="AN9" s="1132"/>
      <c r="AO9" s="281">
        <v>393679</v>
      </c>
      <c r="AP9" s="281">
        <v>404188</v>
      </c>
      <c r="AQ9" s="282">
        <v>239803</v>
      </c>
      <c r="AR9" s="283">
        <v>68.599999999999994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520</v>
      </c>
      <c r="AL10" s="1131"/>
      <c r="AM10" s="1131"/>
      <c r="AN10" s="1132"/>
      <c r="AO10" s="284">
        <v>44817</v>
      </c>
      <c r="AP10" s="284">
        <v>46013</v>
      </c>
      <c r="AQ10" s="285">
        <v>35073</v>
      </c>
      <c r="AR10" s="286">
        <v>31.2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521</v>
      </c>
      <c r="AL11" s="1131"/>
      <c r="AM11" s="1131"/>
      <c r="AN11" s="1132"/>
      <c r="AO11" s="284" t="s">
        <v>522</v>
      </c>
      <c r="AP11" s="284" t="s">
        <v>522</v>
      </c>
      <c r="AQ11" s="285">
        <v>3640</v>
      </c>
      <c r="AR11" s="286" t="s">
        <v>522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523</v>
      </c>
      <c r="AL12" s="1131"/>
      <c r="AM12" s="1131"/>
      <c r="AN12" s="1132"/>
      <c r="AO12" s="284" t="s">
        <v>522</v>
      </c>
      <c r="AP12" s="284" t="s">
        <v>522</v>
      </c>
      <c r="AQ12" s="285" t="s">
        <v>522</v>
      </c>
      <c r="AR12" s="286" t="s">
        <v>522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524</v>
      </c>
      <c r="AL13" s="1131"/>
      <c r="AM13" s="1131"/>
      <c r="AN13" s="1132"/>
      <c r="AO13" s="284" t="s">
        <v>522</v>
      </c>
      <c r="AP13" s="284" t="s">
        <v>522</v>
      </c>
      <c r="AQ13" s="285">
        <v>11407</v>
      </c>
      <c r="AR13" s="286" t="s">
        <v>522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525</v>
      </c>
      <c r="AL14" s="1131"/>
      <c r="AM14" s="1131"/>
      <c r="AN14" s="1132"/>
      <c r="AO14" s="284">
        <v>61103</v>
      </c>
      <c r="AP14" s="284">
        <v>62734</v>
      </c>
      <c r="AQ14" s="285">
        <v>4585</v>
      </c>
      <c r="AR14" s="286">
        <v>1268.2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526</v>
      </c>
      <c r="AL15" s="1134"/>
      <c r="AM15" s="1134"/>
      <c r="AN15" s="1135"/>
      <c r="AO15" s="284">
        <v>-27754</v>
      </c>
      <c r="AP15" s="284">
        <v>-28495</v>
      </c>
      <c r="AQ15" s="285">
        <v>-18839</v>
      </c>
      <c r="AR15" s="286">
        <v>51.3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471845</v>
      </c>
      <c r="AP16" s="284">
        <v>484440</v>
      </c>
      <c r="AQ16" s="285">
        <v>275669</v>
      </c>
      <c r="AR16" s="286">
        <v>75.7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531</v>
      </c>
      <c r="AL21" s="1137"/>
      <c r="AM21" s="1137"/>
      <c r="AN21" s="1138"/>
      <c r="AO21" s="297">
        <v>45.17</v>
      </c>
      <c r="AP21" s="298">
        <v>23.86</v>
      </c>
      <c r="AQ21" s="299">
        <v>21.31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532</v>
      </c>
      <c r="AL22" s="1137"/>
      <c r="AM22" s="1137"/>
      <c r="AN22" s="1138"/>
      <c r="AO22" s="302">
        <v>93.6</v>
      </c>
      <c r="AP22" s="303">
        <v>95.5</v>
      </c>
      <c r="AQ22" s="304">
        <v>-1.9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514</v>
      </c>
      <c r="AP30" s="272"/>
      <c r="AQ30" s="273" t="s">
        <v>515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516</v>
      </c>
      <c r="AQ31" s="279" t="s">
        <v>517</v>
      </c>
      <c r="AR31" s="280" t="s">
        <v>518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536</v>
      </c>
      <c r="AL32" s="1121"/>
      <c r="AM32" s="1121"/>
      <c r="AN32" s="1122"/>
      <c r="AO32" s="312">
        <v>345723</v>
      </c>
      <c r="AP32" s="312">
        <v>354952</v>
      </c>
      <c r="AQ32" s="313">
        <v>162926</v>
      </c>
      <c r="AR32" s="314">
        <v>117.9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537</v>
      </c>
      <c r="AL33" s="1121"/>
      <c r="AM33" s="1121"/>
      <c r="AN33" s="1122"/>
      <c r="AO33" s="312" t="s">
        <v>522</v>
      </c>
      <c r="AP33" s="312" t="s">
        <v>522</v>
      </c>
      <c r="AQ33" s="313" t="s">
        <v>522</v>
      </c>
      <c r="AR33" s="314" t="s">
        <v>522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538</v>
      </c>
      <c r="AL34" s="1121"/>
      <c r="AM34" s="1121"/>
      <c r="AN34" s="1122"/>
      <c r="AO34" s="312" t="s">
        <v>522</v>
      </c>
      <c r="AP34" s="312" t="s">
        <v>522</v>
      </c>
      <c r="AQ34" s="313">
        <v>4</v>
      </c>
      <c r="AR34" s="314" t="s">
        <v>522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539</v>
      </c>
      <c r="AL35" s="1121"/>
      <c r="AM35" s="1121"/>
      <c r="AN35" s="1122"/>
      <c r="AO35" s="312">
        <v>7084</v>
      </c>
      <c r="AP35" s="312">
        <v>7273</v>
      </c>
      <c r="AQ35" s="313">
        <v>33512</v>
      </c>
      <c r="AR35" s="314">
        <v>-78.3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540</v>
      </c>
      <c r="AL36" s="1121"/>
      <c r="AM36" s="1121"/>
      <c r="AN36" s="1122"/>
      <c r="AO36" s="312">
        <v>2097</v>
      </c>
      <c r="AP36" s="312">
        <v>2153</v>
      </c>
      <c r="AQ36" s="313">
        <v>2866</v>
      </c>
      <c r="AR36" s="314">
        <v>-24.9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541</v>
      </c>
      <c r="AL37" s="1121"/>
      <c r="AM37" s="1121"/>
      <c r="AN37" s="1122"/>
      <c r="AO37" s="312" t="s">
        <v>522</v>
      </c>
      <c r="AP37" s="312" t="s">
        <v>522</v>
      </c>
      <c r="AQ37" s="313">
        <v>1429</v>
      </c>
      <c r="AR37" s="314" t="s">
        <v>522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542</v>
      </c>
      <c r="AL38" s="1124"/>
      <c r="AM38" s="1124"/>
      <c r="AN38" s="1125"/>
      <c r="AO38" s="315">
        <v>498</v>
      </c>
      <c r="AP38" s="315">
        <v>511</v>
      </c>
      <c r="AQ38" s="316">
        <v>30</v>
      </c>
      <c r="AR38" s="304">
        <v>1603.3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543</v>
      </c>
      <c r="AL39" s="1124"/>
      <c r="AM39" s="1124"/>
      <c r="AN39" s="1125"/>
      <c r="AO39" s="312">
        <v>-4412</v>
      </c>
      <c r="AP39" s="312">
        <v>-4530</v>
      </c>
      <c r="AQ39" s="313">
        <v>-7390</v>
      </c>
      <c r="AR39" s="314">
        <v>-38.700000000000003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544</v>
      </c>
      <c r="AL40" s="1121"/>
      <c r="AM40" s="1121"/>
      <c r="AN40" s="1122"/>
      <c r="AO40" s="312">
        <v>-219700</v>
      </c>
      <c r="AP40" s="312">
        <v>-225565</v>
      </c>
      <c r="AQ40" s="313">
        <v>-136323</v>
      </c>
      <c r="AR40" s="314">
        <v>65.5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131290</v>
      </c>
      <c r="AP41" s="312">
        <v>134795</v>
      </c>
      <c r="AQ41" s="313">
        <v>57054</v>
      </c>
      <c r="AR41" s="314">
        <v>136.30000000000001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514</v>
      </c>
      <c r="AN49" s="1115" t="s">
        <v>548</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549</v>
      </c>
      <c r="AO50" s="329" t="s">
        <v>550</v>
      </c>
      <c r="AP50" s="330" t="s">
        <v>551</v>
      </c>
      <c r="AQ50" s="331" t="s">
        <v>552</v>
      </c>
      <c r="AR50" s="332" t="s">
        <v>553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1082703</v>
      </c>
      <c r="AN51" s="334">
        <v>991486</v>
      </c>
      <c r="AO51" s="335">
        <v>4.4000000000000004</v>
      </c>
      <c r="AP51" s="336">
        <v>271581</v>
      </c>
      <c r="AQ51" s="337">
        <v>-6.7</v>
      </c>
      <c r="AR51" s="338">
        <v>11.1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445167</v>
      </c>
      <c r="AN52" s="342">
        <v>407662</v>
      </c>
      <c r="AO52" s="343">
        <v>73.599999999999994</v>
      </c>
      <c r="AP52" s="344">
        <v>117844</v>
      </c>
      <c r="AQ52" s="345">
        <v>-1</v>
      </c>
      <c r="AR52" s="346">
        <v>74.599999999999994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762947</v>
      </c>
      <c r="AN53" s="334">
        <v>713702</v>
      </c>
      <c r="AO53" s="335">
        <v>-28</v>
      </c>
      <c r="AP53" s="336">
        <v>268375</v>
      </c>
      <c r="AQ53" s="337">
        <v>-1.2</v>
      </c>
      <c r="AR53" s="338">
        <v>-26.8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425365</v>
      </c>
      <c r="AN54" s="342">
        <v>397909</v>
      </c>
      <c r="AO54" s="343">
        <v>-2.4</v>
      </c>
      <c r="AP54" s="344">
        <v>119602</v>
      </c>
      <c r="AQ54" s="345">
        <v>1.5</v>
      </c>
      <c r="AR54" s="346">
        <v>-3.9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724301</v>
      </c>
      <c r="AN55" s="334">
        <v>701163</v>
      </c>
      <c r="AO55" s="335">
        <v>-1.8</v>
      </c>
      <c r="AP55" s="336">
        <v>301035</v>
      </c>
      <c r="AQ55" s="337">
        <v>12.2</v>
      </c>
      <c r="AR55" s="338">
        <v>-14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456842</v>
      </c>
      <c r="AN56" s="342">
        <v>442248</v>
      </c>
      <c r="AO56" s="343">
        <v>11.1</v>
      </c>
      <c r="AP56" s="344">
        <v>154376</v>
      </c>
      <c r="AQ56" s="345">
        <v>29.1</v>
      </c>
      <c r="AR56" s="346">
        <v>-18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507225</v>
      </c>
      <c r="AN57" s="334">
        <v>499237</v>
      </c>
      <c r="AO57" s="335">
        <v>-28.8</v>
      </c>
      <c r="AP57" s="336">
        <v>277467</v>
      </c>
      <c r="AQ57" s="337">
        <v>-7.8</v>
      </c>
      <c r="AR57" s="338">
        <v>-21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161610</v>
      </c>
      <c r="AN58" s="342">
        <v>159065</v>
      </c>
      <c r="AO58" s="343">
        <v>-64</v>
      </c>
      <c r="AP58" s="344">
        <v>128378</v>
      </c>
      <c r="AQ58" s="345">
        <v>-16.8</v>
      </c>
      <c r="AR58" s="346">
        <v>-47.2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613284</v>
      </c>
      <c r="AN59" s="334">
        <v>629655</v>
      </c>
      <c r="AO59" s="335">
        <v>26.1</v>
      </c>
      <c r="AP59" s="336">
        <v>282256</v>
      </c>
      <c r="AQ59" s="337">
        <v>1.7</v>
      </c>
      <c r="AR59" s="338">
        <v>24.4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360415</v>
      </c>
      <c r="AN60" s="342">
        <v>370036</v>
      </c>
      <c r="AO60" s="343">
        <v>132.6</v>
      </c>
      <c r="AP60" s="344">
        <v>145453</v>
      </c>
      <c r="AQ60" s="345">
        <v>13.3</v>
      </c>
      <c r="AR60" s="346">
        <v>119.3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738092</v>
      </c>
      <c r="AN61" s="349">
        <v>707049</v>
      </c>
      <c r="AO61" s="350">
        <v>-5.6</v>
      </c>
      <c r="AP61" s="351">
        <v>280143</v>
      </c>
      <c r="AQ61" s="352">
        <v>-0.4</v>
      </c>
      <c r="AR61" s="338">
        <v>-5.2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369880</v>
      </c>
      <c r="AN62" s="342">
        <v>355384</v>
      </c>
      <c r="AO62" s="343">
        <v>30.2</v>
      </c>
      <c r="AP62" s="344">
        <v>133131</v>
      </c>
      <c r="AQ62" s="345">
        <v>5.2</v>
      </c>
      <c r="AR62" s="346">
        <v>25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LGTMt3sSoEZtQk8rRVzHQQV1uTziAAd+TTBN3OFW9AdKK/P7jvJnHiuDRit2lDWlvFU936ea/sBViOAU1NsLyw==" saltValue="/7igZxEP6I3ti22lCTRyD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4" zoomScale="85" zoomScaleNormal="85" zoomScaleSheetLayoutView="55" workbookViewId="0">
      <selection activeCell="BJ101" sqref="BJ101"/>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562</v>
      </c>
    </row>
    <row r="121" spans="125:125" ht="13.5" hidden="1" customHeight="1" x14ac:dyDescent="0.15">
      <c r="DU121" s="259"/>
    </row>
  </sheetData>
  <sheetProtection algorithmName="SHA-512" hashValue="nv7DVmyt+Ap+VZJ2Dv7lQzD/Fml9u3SYXP9PyvfyQNCgSdi2MM2YG9q8QhONngG63OH0lvnnxfB/Tp+u2LE6Fw==" saltValue="t2kFTs5BhxMIsw8kIvx+2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8"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563</v>
      </c>
    </row>
  </sheetData>
  <sheetProtection algorithmName="SHA-512" hashValue="ocOYaoAbl69vYR/dIq0WTyu3frxLJF+JRnqv+CXxDgJQObobVamXAFCvnTKl+3sxRalOy79fwqwKbqwTcw+2DA==" saltValue="qcNt3ODmWtZrUZDVyKENq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9"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39" t="s">
        <v>3</v>
      </c>
      <c r="D47" s="1139"/>
      <c r="E47" s="1140"/>
      <c r="F47" s="11">
        <v>47.3</v>
      </c>
      <c r="G47" s="12">
        <v>45.85</v>
      </c>
      <c r="H47" s="12">
        <v>41.75</v>
      </c>
      <c r="I47" s="12">
        <v>48.38</v>
      </c>
      <c r="J47" s="13">
        <v>61.57</v>
      </c>
    </row>
    <row r="48" spans="2:10" ht="57.75" customHeight="1" x14ac:dyDescent="0.15">
      <c r="B48" s="14"/>
      <c r="C48" s="1141" t="s">
        <v>4</v>
      </c>
      <c r="D48" s="1141"/>
      <c r="E48" s="1142"/>
      <c r="F48" s="15">
        <v>11.98</v>
      </c>
      <c r="G48" s="16">
        <v>3.94</v>
      </c>
      <c r="H48" s="16">
        <v>23.93</v>
      </c>
      <c r="I48" s="16">
        <v>23.37</v>
      </c>
      <c r="J48" s="17">
        <v>14.21</v>
      </c>
    </row>
    <row r="49" spans="2:10" ht="57.75" customHeight="1" thickBot="1" x14ac:dyDescent="0.2">
      <c r="B49" s="18"/>
      <c r="C49" s="1143" t="s">
        <v>5</v>
      </c>
      <c r="D49" s="1143"/>
      <c r="E49" s="1144"/>
      <c r="F49" s="19" t="s">
        <v>569</v>
      </c>
      <c r="G49" s="20" t="s">
        <v>570</v>
      </c>
      <c r="H49" s="20">
        <v>15.06</v>
      </c>
      <c r="I49" s="20">
        <v>0.83</v>
      </c>
      <c r="J49" s="21" t="s">
        <v>571</v>
      </c>
    </row>
    <row r="50" spans="2:10" x14ac:dyDescent="0.15"/>
  </sheetData>
  <sheetProtection algorithmName="SHA-512" hashValue="g8m0CZq6DgzkXhVUe06Flt1N0lG7slyH2RLcSiTRyP9LTs7Iorh/MjIqbvY3sFrKy05aHNTJKckANUYbWeMZWQ==" saltValue="SktbyUo+QUTmvz8nGKqJ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山本巧</cp:lastModifiedBy>
  <cp:lastPrinted>2024-03-23T08:01:13Z</cp:lastPrinted>
  <dcterms:created xsi:type="dcterms:W3CDTF">2024-03-14T04:44:33Z</dcterms:created>
  <dcterms:modified xsi:type="dcterms:W3CDTF">2024-03-29T04:15:40Z</dcterms:modified>
  <cp:category/>
</cp:coreProperties>
</file>