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rofile\redirect\t-yamamoto\Desktop\令和５年度財政状況資料集\"/>
    </mc:Choice>
  </mc:AlternateContent>
  <xr:revisionPtr revIDLastSave="0" documentId="13_ncr:1_{33A08B7D-41E0-4D6B-AEB7-3CA5ED4C0A39}" xr6:coauthVersionLast="47" xr6:coauthVersionMax="47" xr10:uidLastSave="{00000000-0000-0000-0000-000000000000}"/>
  <bookViews>
    <workbookView xWindow="-120" yWindow="-120" windowWidth="29040" windowHeight="15840" tabRatio="839" firstSheet="7" activeTab="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1" i="12" l="1"/>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O37" i="10"/>
  <c r="BE37" i="10"/>
  <c r="AM37" i="10"/>
  <c r="U37" i="10"/>
  <c r="CO36" i="10"/>
  <c r="BE36" i="10"/>
  <c r="AM36"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s="1"/>
  <c r="U34" i="10"/>
  <c r="U35" i="10" s="1"/>
  <c r="U36" i="10" s="1"/>
  <c r="BE34" i="10" l="1"/>
  <c r="BE35" i="10" l="1"/>
  <c r="CO34" i="10" l="1"/>
  <c r="CO35" i="10" s="1"/>
  <c r="BW34" i="10"/>
  <c r="BW35" i="10" s="1"/>
  <c r="BW36" i="10" s="1"/>
  <c r="BW37" i="10" s="1"/>
  <c r="BW38" i="10" s="1"/>
</calcChain>
</file>

<file path=xl/sharedStrings.xml><?xml version="1.0" encoding="utf-8"?>
<sst xmlns="http://schemas.openxmlformats.org/spreadsheetml/2006/main" count="1129" uniqueCount="566">
  <si>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</si>
  <si>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</si>
  <si>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</si>
  <si>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</si>
  <si>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</si>
  <si>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</si>
  <si>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</si>
  <si>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</si>
  <si>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</si>
  <si>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</si>
  <si>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</si>
  <si>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</si>
  <si>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</si>
  <si>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</si>
  <si>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</si>
  <si>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</si>
  <si>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</si>
  <si>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</si>
  <si>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</si>
  <si>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</si>
  <si>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</si>
  <si>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</si>
  <si>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</si>
  <si>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</si>
  <si>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</si>
  <si>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</si>
  <si>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</si>
  <si>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</si>
  <si>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</si>
  <si>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</si>
  <si>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</si>
  <si>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</si>
  <si>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</si>
  <si>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</si>
  <si>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</si>
  <si>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</si>
  <si>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</si>
  <si>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</si>
  <si>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</si>
  <si>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</si>
  <si>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</si>
  <si>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</si>
  <si>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</si>
  <si>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</si>
  <si>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</si>
  <si>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</si>
  <si>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</si>
  <si>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</si>
  <si>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</si>
  <si>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</si>
  <si>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</si>
  <si>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</si>
  <si>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</si>
  <si>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</si>
  <si>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</si>
  <si>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</si>
  <si>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</si>
  <si>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</si>
  <si>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</si>
  <si>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</si>
  <si>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</si>
  <si>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</si>
  <si>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</si>
  <si>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</si>
  <si>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</si>
  <si>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</si>
  <si>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</si>
  <si>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</si>
  <si>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</si>
  <si>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</si>
  <si>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</si>
  <si>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</si>
  <si>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</si>
  <si>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</si>
  <si>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</si>
  <si>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</si>
  <si>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</si>
  <si>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</si>
  <si>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</si>
  <si>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</si>
  <si>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</si>
  <si>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</si>
  <si>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</si>
  <si>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</si>
  <si>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</si>
  <si>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</si>
  <si>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</si>
  <si>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</si>
  <si>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</si>
  <si>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</si>
  <si>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</si>
  <si>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</si>
  <si>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</si>
  <si>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</si>
  <si>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五木村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</si>
  <si>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</si>
  <si>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</si>
  <si>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</si>
  <si>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</si>
  <si>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</si>
  <si>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</si>
  <si>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</si>
  <si>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</si>
  <si>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</si>
  <si>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</si>
  <si>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</si>
  <si>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</si>
  <si>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</si>
  <si>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</si>
  <si>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</si>
  <si>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</si>
  <si>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</si>
  <si>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</si>
  <si>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</si>
  <si>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</si>
  <si>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</si>
  <si>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</si>
  <si>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</si>
  <si>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</si>
  <si>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</si>
  <si>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</si>
  <si>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</si>
  <si>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</si>
  <si>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</si>
  <si>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</si>
  <si>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</si>
  <si>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</si>
  <si>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</si>
  <si>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</si>
  <si>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</si>
  <si>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</si>
  <si>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</si>
  <si>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</si>
  <si>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</si>
  <si>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</si>
  <si>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</si>
  <si>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</si>
  <si>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</si>
  <si>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</si>
  <si>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</si>
  <si>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</si>
  <si>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</si>
  <si>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</si>
  <si>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</si>
  <si>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</si>
  <si>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</si>
  <si>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</si>
  <si>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</si>
  <si>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</si>
  <si>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</si>
  <si>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</si>
  <si>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</si>
  <si>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</si>
  <si>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</si>
  <si>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</si>
  <si>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</si>
  <si>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</si>
  <si>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</si>
  <si>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</si>
  <si>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</si>
  <si>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</si>
  <si>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</si>
  <si>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</si>
  <si>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</si>
  <si>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</si>
  <si>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</si>
  <si>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</si>
  <si>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</si>
  <si>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</si>
  <si>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</si>
  <si>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</si>
  <si>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</si>
  <si>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</si>
  <si>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</si>
  <si>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</si>
  <si>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</si>
  <si>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</si>
  <si>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</si>
  <si>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</si>
  <si>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</si>
  <si>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</si>
  <si>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</si>
  <si>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</si>
  <si>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</si>
  <si>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</si>
  <si>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</si>
  <si>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</si>
  <si>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</si>
  <si>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</si>
  <si>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</si>
  <si>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</si>
  <si>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</si>
  <si>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</si>
  <si>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</si>
  <si>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</si>
  <si>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</si>
  <si>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</si>
  <si>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</si>
  <si>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</si>
  <si>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</si>
  <si>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</si>
  <si>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</si>
  <si>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熊本県五木村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</si>
  <si>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</si>
  <si>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</si>
  <si>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</si>
  <si>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</si>
  <si>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</si>
  <si>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</si>
  <si>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</si>
  <si>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</si>
  <si>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</si>
  <si>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</si>
  <si>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</si>
  <si>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</si>
  <si>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</si>
  <si>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</si>
  <si>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</si>
  <si>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</si>
  <si>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</si>
  <si>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</si>
  <si>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</si>
  <si>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</si>
  <si>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</si>
  <si>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</si>
  <si>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</si>
  <si>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</si>
  <si>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</si>
  <si>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</si>
  <si>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</si>
  <si>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</si>
  <si>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</si>
  <si>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</si>
  <si>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</si>
  <si>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</si>
  <si>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</si>
  <si>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</si>
  <si>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</si>
  <si>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</si>
  <si>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</si>
  <si>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</si>
  <si>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</si>
  <si>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</si>
  <si>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</si>
  <si>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</si>
  <si>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</si>
  <si>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</si>
  <si>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</si>
  <si>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</si>
  <si>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</si>
  <si>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</si>
  <si>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</si>
  <si>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</si>
  <si>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</si>
  <si>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</si>
  <si>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</si>
  <si>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</si>
  <si>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</si>
  <si>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</si>
  <si>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</si>
  <si>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</si>
  <si>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</si>
  <si>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</si>
  <si>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</si>
  <si>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</si>
  <si>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</si>
  <si>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</si>
  <si>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</si>
  <si>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</si>
  <si>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</si>
  <si>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</si>
  <si>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</si>
  <si>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</si>
  <si>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</si>
  <si>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</si>
  <si>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</si>
  <si>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</si>
  <si>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</si>
  <si>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</si>
  <si>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</si>
  <si>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</si>
  <si>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</si>
  <si>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</si>
  <si>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</si>
  <si>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</si>
  <si>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</si>
  <si>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</si>
  <si>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</si>
  <si>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</si>
  <si>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</si>
  <si>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</si>
  <si>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</si>
  <si>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</si>
  <si>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</si>
  <si>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</si>
  <si>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</si>
  <si>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</si>
  <si>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</si>
  <si>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</si>
  <si>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</si>
  <si>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</si>
  <si>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</si>
  <si>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</si>
  <si>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</si>
  <si>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</si>
  <si>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</si>
  <si>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</si>
  <si>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</si>
  <si>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</si>
  <si>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</si>
  <si>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</si>
  <si>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</si>
  <si>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</si>
  <si>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</si>
  <si>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</si>
  <si>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</si>
  <si>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</si>
  <si>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</si>
  <si>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</si>
  <si>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</si>
  <si>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</si>
  <si>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</si>
  <si>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</si>
  <si>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</si>
  <si>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</si>
  <si>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</si>
  <si>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</si>
  <si>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</si>
  <si>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</si>
  <si>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</si>
  <si>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</si>
  <si>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</si>
  <si>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</si>
  <si>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</si>
  <si>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</si>
  <si>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</si>
  <si>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</si>
  <si>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</si>
  <si>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</si>
  <si>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</si>
  <si>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</si>
  <si>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</si>
  <si>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</si>
  <si>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</si>
  <si>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</si>
  <si>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</si>
  <si>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</si>
  <si>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</si>
  <si>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</si>
  <si>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</si>
  <si>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</si>
  <si>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</si>
  <si>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</si>
  <si>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熊本県五木村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</si>
  <si>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</si>
  <si>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</si>
  <si>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</si>
  <si>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</si>
  <si>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</si>
  <si>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</si>
  <si>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</si>
  <si>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</si>
  <si>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</si>
  <si>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</si>
  <si>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</si>
  <si>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</si>
  <si>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</si>
  <si>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</si>
  <si>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</si>
  <si>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</si>
  <si>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</si>
  <si>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</si>
  <si>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</si>
  <si>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</si>
  <si>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五木村ダム対策事業特別会計</t>
    <phoneticPr fontId="5"/>
  </si>
  <si>
    <t>五木村代替地上下水道事業特別会計</t>
    <phoneticPr fontId="5"/>
  </si>
  <si>
    <t>五木村墓地公園特別会計</t>
    <phoneticPr fontId="5"/>
  </si>
  <si>
    <t>五木村情報通信事業特別会計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</si>
  <si>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</si>
  <si>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</si>
  <si>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</si>
  <si>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</si>
  <si>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</si>
  <si>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</si>
  <si>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</si>
  <si>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</si>
  <si>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</si>
  <si>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</si>
  <si>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</si>
  <si>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</si>
  <si>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</si>
  <si>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五木村国民健康保険特別会計</t>
    <phoneticPr fontId="5"/>
  </si>
  <si>
    <t>五木村介護保険特別会計</t>
    <phoneticPr fontId="5"/>
  </si>
  <si>
    <t>五木村後期高齢者医療特別会計</t>
    <phoneticPr fontId="5"/>
  </si>
  <si>
    <t>五木村簡易水道事業特別会計</t>
    <phoneticPr fontId="5"/>
  </si>
  <si>
    <t>法非適用企業</t>
    <phoneticPr fontId="5"/>
  </si>
  <si>
    <t>五木村農業集落排水事業特別会計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</si>
  <si>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</si>
  <si>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</si>
  <si>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</si>
  <si>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</si>
  <si>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</si>
  <si>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</si>
  <si>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</si>
  <si>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</si>
  <si>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</si>
  <si>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</si>
  <si>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</si>
  <si>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</si>
  <si>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</si>
  <si>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</si>
  <si>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</si>
  <si>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</si>
  <si>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</si>
  <si>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</si>
  <si>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</si>
  <si>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</si>
  <si>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</si>
  <si>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</si>
  <si>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</si>
  <si>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</si>
  <si>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</si>
  <si>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</si>
  <si>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</si>
  <si>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</si>
  <si>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</si>
  <si>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</si>
  <si>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</si>
  <si>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</si>
  <si>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</si>
  <si>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</si>
  <si>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</si>
  <si>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</si>
  <si>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</si>
  <si>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</si>
  <si>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</si>
  <si>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</si>
  <si>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</si>
  <si>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</si>
  <si>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</si>
  <si>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</si>
  <si>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</si>
  <si>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</si>
  <si>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</si>
  <si>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</si>
  <si>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</si>
  <si>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</si>
  <si>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</si>
  <si>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</si>
  <si>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</si>
  <si>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</si>
  <si>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</si>
  <si>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</si>
  <si>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</si>
  <si>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</si>
  <si>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</si>
  <si>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</si>
  <si>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</si>
  <si>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</si>
  <si>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</si>
  <si>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</si>
  <si>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</si>
  <si>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</si>
  <si>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</si>
  <si>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</si>
  <si>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</si>
  <si>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</si>
  <si>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</si>
  <si>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</si>
  <si>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</si>
  <si>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</si>
  <si>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</si>
  <si>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</si>
  <si>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</si>
  <si>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</si>
  <si>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</si>
  <si>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</si>
  <si>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</si>
  <si>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</si>
  <si>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</si>
  <si>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</si>
  <si>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</si>
  <si>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</si>
  <si>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</si>
  <si>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</si>
  <si>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</si>
  <si>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</si>
  <si>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</si>
  <si>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</si>
  <si>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</si>
  <si>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</si>
  <si>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</si>
  <si>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</si>
  <si>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</si>
  <si>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</si>
  <si>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</si>
  <si>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</si>
  <si>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</si>
  <si>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</si>
  <si>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</si>
  <si>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</si>
  <si>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</si>
  <si>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</si>
  <si>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</si>
  <si>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</si>
  <si>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</si>
  <si>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</si>
  <si>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</si>
  <si>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</si>
  <si>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</si>
  <si>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</si>
  <si>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</si>
  <si>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</si>
  <si>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</si>
  <si>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</si>
  <si>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</si>
  <si>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</si>
  <si>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</si>
  <si>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</si>
  <si>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</si>
  <si>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</si>
  <si>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</si>
  <si>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</si>
  <si>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</si>
  <si>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</si>
  <si>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</si>
  <si>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</si>
  <si>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</si>
  <si>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</si>
  <si>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</si>
  <si>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</si>
  <si>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</si>
  <si>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15.14</t>
  </si>
  <si>
    <t>▲ 8.73</t>
  </si>
  <si>
    <t>▲ 3.52</t>
  </si>
  <si>
    <t>一般会計</t>
  </si>
  <si>
    <t>五木村介護保険特別会計</t>
  </si>
  <si>
    <t>五木村国民健康保険特別会計</t>
  </si>
  <si>
    <t>五木村簡易水道事業特別会計</t>
  </si>
  <si>
    <t>五木村代替地上下水道事業特別会計</t>
  </si>
  <si>
    <t>五木村農業集落排水事業特別会計</t>
  </si>
  <si>
    <t>五木村墓地公園特別会計</t>
  </si>
  <si>
    <t>五木村後期高齢者医療特別会計</t>
  </si>
  <si>
    <t>その他会計（赤字）</t>
  </si>
  <si>
    <t>▲ 0.06</t>
  </si>
  <si>
    <t>その他会計（黒字）</t>
  </si>
  <si>
    <t>R01</t>
    <phoneticPr fontId="5"/>
  </si>
  <si>
    <t>R02</t>
    <phoneticPr fontId="5"/>
  </si>
  <si>
    <t>R03</t>
    <phoneticPr fontId="5"/>
  </si>
  <si>
    <t>R04</t>
    <phoneticPr fontId="5"/>
  </si>
  <si>
    <t>R05</t>
    <phoneticPr fontId="5"/>
  </si>
  <si>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</si>
  <si>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5">
      <t>シモクマ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</si>
  <si>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</si>
  <si>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</si>
  <si>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</si>
  <si>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（一財）五木村振興公社</t>
    <rPh sb="1" eb="3">
      <t>イチザイ</t>
    </rPh>
    <rPh sb="4" eb="6">
      <t>イツキ</t>
    </rPh>
    <rPh sb="6" eb="7">
      <t>ムラ</t>
    </rPh>
    <rPh sb="7" eb="9">
      <t>シンコウ</t>
    </rPh>
    <rPh sb="9" eb="11">
      <t>コウシャ</t>
    </rPh>
    <phoneticPr fontId="2"/>
  </si>
  <si>
    <t>（株）子守唄の里五木</t>
    <rPh sb="1" eb="2">
      <t>カブ</t>
    </rPh>
    <rPh sb="3" eb="6">
      <t>コモリウタ</t>
    </rPh>
    <rPh sb="7" eb="8">
      <t>サト</t>
    </rPh>
    <rPh sb="8" eb="10">
      <t>イツキ</t>
    </rPh>
    <phoneticPr fontId="2"/>
  </si>
  <si>
    <t>-</t>
    <phoneticPr fontId="2"/>
  </si>
  <si>
    <t>-</t>
    <phoneticPr fontId="2"/>
  </si>
  <si>
    <t>-</t>
    <phoneticPr fontId="2"/>
  </si>
  <si>
    <t>五木村振興基金</t>
    <rPh sb="0" eb="2">
      <t>イツキ</t>
    </rPh>
    <rPh sb="2" eb="3">
      <t>ムラ</t>
    </rPh>
    <rPh sb="3" eb="5">
      <t>シンコウ</t>
    </rPh>
    <rPh sb="5" eb="7">
      <t>キキン</t>
    </rPh>
    <phoneticPr fontId="5"/>
  </si>
  <si>
    <t>公共施設整備基金</t>
    <rPh sb="0" eb="2">
      <t>コウキョウ</t>
    </rPh>
    <rPh sb="2" eb="4">
      <t>シセツ</t>
    </rPh>
    <rPh sb="4" eb="6">
      <t>セイビ</t>
    </rPh>
    <rPh sb="6" eb="8">
      <t>キキン</t>
    </rPh>
    <phoneticPr fontId="2"/>
  </si>
  <si>
    <t>ダム対策事業特別会計基金</t>
    <rPh sb="2" eb="4">
      <t>タイサク</t>
    </rPh>
    <rPh sb="4" eb="6">
      <t>ジギョウ</t>
    </rPh>
    <rPh sb="6" eb="8">
      <t>トクベツ</t>
    </rPh>
    <rPh sb="8" eb="10">
      <t>カイケイ</t>
    </rPh>
    <rPh sb="10" eb="12">
      <t>キキン</t>
    </rPh>
    <phoneticPr fontId="2"/>
  </si>
  <si>
    <t>林業振興基金</t>
    <rPh sb="0" eb="2">
      <t>リンギョウ</t>
    </rPh>
    <rPh sb="2" eb="4">
      <t>シンコウ</t>
    </rPh>
    <rPh sb="4" eb="6">
      <t>キキン</t>
    </rPh>
    <phoneticPr fontId="2"/>
  </si>
  <si>
    <t>社会福祉振興基金</t>
    <rPh sb="0" eb="2">
      <t>シャカイ</t>
    </rPh>
    <rPh sb="2" eb="4">
      <t>フクシ</t>
    </rPh>
    <rPh sb="4" eb="6">
      <t>シンコウ</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</si>
</sst>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4F3D-4885-9049-1CF5991E8A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713702</c:v>
                </c:pt>
                <c:pt idx="1">
                  <c:v>701163</c:v>
                </c:pt>
                <c:pt idx="2">
                  <c:v>499237</c:v>
                </c:pt>
                <c:pt idx="3">
                  <c:v>629655</c:v>
                </c:pt>
                <c:pt idx="4">
                  <c:v>813434</c:v>
                </c:pt>
              </c:numCache>
            </c:numRef>
          </c:val>
          <c:smooth val="0"/>
          <c:extLst>
            <c:ext xmlns:c16="http://schemas.microsoft.com/office/drawing/2014/chart" uri="{C3380CC4-5D6E-409C-BE32-E72D297353CC}">
              <c16:uniqueId val="{00000001-4F3D-4885-9049-1CF5991E8A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3.94</c:v>
                </c:pt>
                <c:pt idx="1">
                  <c:v>23.93</c:v>
                </c:pt>
                <c:pt idx="2">
                  <c:v>23.37</c:v>
                </c:pt>
                <c:pt idx="3">
                  <c:v>14.21</c:v>
                </c:pt>
                <c:pt idx="4">
                  <c:v>13.8</c:v>
                </c:pt>
              </c:numCache>
            </c:numRef>
          </c:val>
          <c:extLst>
            <c:ext xmlns:c16="http://schemas.microsoft.com/office/drawing/2014/chart" uri="{C3380CC4-5D6E-409C-BE32-E72D297353CC}">
              <c16:uniqueId val="{00000000-47B0-4E9D-8911-EE4E1C3F4D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45.85</c:v>
                </c:pt>
                <c:pt idx="1">
                  <c:v>41.75</c:v>
                </c:pt>
                <c:pt idx="2">
                  <c:v>48.38</c:v>
                </c:pt>
                <c:pt idx="3">
                  <c:v>61.57</c:v>
                </c:pt>
                <c:pt idx="4">
                  <c:v>66.62</c:v>
                </c:pt>
              </c:numCache>
            </c:numRef>
          </c:val>
          <c:extLst>
            <c:ext xmlns:c16="http://schemas.microsoft.com/office/drawing/2014/chart" uri="{C3380CC4-5D6E-409C-BE32-E72D297353CC}">
              <c16:uniqueId val="{00000001-47B0-4E9D-8911-EE4E1C3F4D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-15.14</c:v>
                </c:pt>
                <c:pt idx="1">
                  <c:v>15.06</c:v>
                </c:pt>
                <c:pt idx="2">
                  <c:v>0.83</c:v>
                </c:pt>
                <c:pt idx="3">
                  <c:v>-8.73</c:v>
                </c:pt>
                <c:pt idx="4">
                  <c:v>-3.52</c:v>
                </c:pt>
              </c:numCache>
            </c:numRef>
          </c:val>
          <c:smooth val="0"/>
          <c:extLst>
            <c:ext xmlns:c16="http://schemas.microsoft.com/office/drawing/2014/chart" uri="{C3380CC4-5D6E-409C-BE32-E72D297353CC}">
              <c16:uniqueId val="{00000002-47B0-4E9D-8911-EE4E1C3F4D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A63-4340-A2B9-195C77EAC8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0.06</c:v>
                </c:pt>
                <c:pt idx="7">
                  <c:v>#N/A</c:v>
                </c:pt>
                <c:pt idx="8">
                  <c:v>0</c:v>
                </c:pt>
                <c:pt idx="9">
                  <c:v>0</c:v>
                </c:pt>
              </c:numCache>
            </c:numRef>
          </c:val>
          <c:extLst>
            <c:ext xmlns:c16="http://schemas.microsoft.com/office/drawing/2014/chart" uri="{C3380CC4-5D6E-409C-BE32-E72D297353CC}">
              <c16:uniqueId val="{00000001-CA63-4340-A2B9-195C77EAC879}"/>
            </c:ext>
          </c:extLst>
        </c:ser>
        <c:ser>
          <c:idx val="2"/>
          <c:order val="2"/>
          <c:tx>
            <c:strRef>
              <c:f>データシート!$A$29</c:f>
              <c:strCache>
                <c:ptCount val="1"/>
                <c:pt idx="0">
                  <c:v>五木村後期高齢者医療特別会計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2-CA63-4340-A2B9-195C77EAC879}"/>
            </c:ext>
          </c:extLst>
        </c:ser>
        <c:ser>
          <c:idx val="3"/>
          <c:order val="3"/>
          <c:tx>
            <c:strRef>
              <c:f>データシート!$A$30</c:f>
              <c:strCache>
                <c:ptCount val="1"/>
                <c:pt idx="0">
                  <c:v>五木村墓地公園特別会計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CA63-4340-A2B9-195C77EAC879}"/>
            </c:ext>
          </c:extLst>
        </c:ser>
        <c:ser>
          <c:idx val="4"/>
          <c:order val="4"/>
          <c:tx>
            <c:strRef>
              <c:f>データシート!$A$31</c:f>
              <c:strCache>
                <c:ptCount val="1"/>
                <c:pt idx="0">
                  <c:v>五木村農業集落排水事業特別会計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c:v>
                </c:pt>
                <c:pt idx="4">
                  <c:v>#N/A</c:v>
                </c:pt>
                <c:pt idx="5">
                  <c:v>0.02</c:v>
                </c:pt>
                <c:pt idx="6">
                  <c:v>#N/A</c:v>
                </c:pt>
                <c:pt idx="7">
                  <c:v>0.02</c:v>
                </c:pt>
                <c:pt idx="8">
                  <c:v>#N/A</c:v>
                </c:pt>
                <c:pt idx="9">
                  <c:v>7.0000000000000007E-2</c:v>
                </c:pt>
              </c:numCache>
            </c:numRef>
          </c:val>
          <c:extLst>
            <c:ext xmlns:c16="http://schemas.microsoft.com/office/drawing/2014/chart" uri="{C3380CC4-5D6E-409C-BE32-E72D297353CC}">
              <c16:uniqueId val="{00000004-CA63-4340-A2B9-195C77EAC879}"/>
            </c:ext>
          </c:extLst>
        </c:ser>
        <c:ser>
          <c:idx val="5"/>
          <c:order val="5"/>
          <c:tx>
            <c:strRef>
              <c:f>データシート!$A$32</c:f>
              <c:strCache>
                <c:ptCount val="1"/>
                <c:pt idx="0">
                  <c:v>五木村代替地上下水道事業特別会計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7.0000000000000007E-2</c:v>
                </c:pt>
                <c:pt idx="4">
                  <c:v>#N/A</c:v>
                </c:pt>
                <c:pt idx="5">
                  <c:v>0.04</c:v>
                </c:pt>
                <c:pt idx="6">
                  <c:v>#N/A</c:v>
                </c:pt>
                <c:pt idx="7">
                  <c:v>0.13</c:v>
                </c:pt>
                <c:pt idx="8">
                  <c:v>#N/A</c:v>
                </c:pt>
                <c:pt idx="9">
                  <c:v>0.1</c:v>
                </c:pt>
              </c:numCache>
            </c:numRef>
          </c:val>
          <c:extLst>
            <c:ext xmlns:c16="http://schemas.microsoft.com/office/drawing/2014/chart" uri="{C3380CC4-5D6E-409C-BE32-E72D297353CC}">
              <c16:uniqueId val="{00000005-CA63-4340-A2B9-195C77EAC879}"/>
            </c:ext>
          </c:extLst>
        </c:ser>
        <c:ser>
          <c:idx val="6"/>
          <c:order val="6"/>
          <c:tx>
            <c:strRef>
              <c:f>データシート!$A$33</c:f>
              <c:strCache>
                <c:ptCount val="1"/>
                <c:pt idx="0">
                  <c:v>五木村簡易水道事業特別会計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c:v>
                </c:pt>
                <c:pt idx="4">
                  <c:v>#N/A</c:v>
                </c:pt>
                <c:pt idx="5">
                  <c:v>0.05</c:v>
                </c:pt>
                <c:pt idx="6">
                  <c:v>#N/A</c:v>
                </c:pt>
                <c:pt idx="7">
                  <c:v>0.02</c:v>
                </c:pt>
                <c:pt idx="8">
                  <c:v>#N/A</c:v>
                </c:pt>
                <c:pt idx="9">
                  <c:v>0.17</c:v>
                </c:pt>
              </c:numCache>
            </c:numRef>
          </c:val>
          <c:extLst>
            <c:ext xmlns:c16="http://schemas.microsoft.com/office/drawing/2014/chart" uri="{C3380CC4-5D6E-409C-BE32-E72D297353CC}">
              <c16:uniqueId val="{00000006-CA63-4340-A2B9-195C77EAC879}"/>
            </c:ext>
          </c:extLst>
        </c:ser>
        <c:ser>
          <c:idx val="7"/>
          <c:order val="7"/>
          <c:tx>
            <c:strRef>
              <c:f>データシート!$A$34</c:f>
              <c:strCache>
                <c:ptCount val="1"/>
                <c:pt idx="0">
                  <c:v>五木村国民健康保険特別会計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0.26</c:v>
                </c:pt>
                <c:pt idx="2">
                  <c:v>#N/A</c:v>
                </c:pt>
                <c:pt idx="3">
                  <c:v>0.12</c:v>
                </c:pt>
                <c:pt idx="4">
                  <c:v>#N/A</c:v>
                </c:pt>
                <c:pt idx="5">
                  <c:v>0.08</c:v>
                </c:pt>
                <c:pt idx="6">
                  <c:v>#N/A</c:v>
                </c:pt>
                <c:pt idx="7">
                  <c:v>0.19</c:v>
                </c:pt>
                <c:pt idx="8">
                  <c:v>#N/A</c:v>
                </c:pt>
                <c:pt idx="9">
                  <c:v>0.18</c:v>
                </c:pt>
              </c:numCache>
            </c:numRef>
          </c:val>
          <c:extLst>
            <c:ext xmlns:c16="http://schemas.microsoft.com/office/drawing/2014/chart" uri="{C3380CC4-5D6E-409C-BE32-E72D297353CC}">
              <c16:uniqueId val="{00000007-CA63-4340-A2B9-195C77EAC879}"/>
            </c:ext>
          </c:extLst>
        </c:ser>
        <c:ser>
          <c:idx val="8"/>
          <c:order val="8"/>
          <c:tx>
            <c:strRef>
              <c:f>データシート!$A$35</c:f>
              <c:strCache>
                <c:ptCount val="1"/>
                <c:pt idx="0">
                  <c:v>五木村介護保険特別会計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0.35</c:v>
                </c:pt>
                <c:pt idx="2">
                  <c:v>#N/A</c:v>
                </c:pt>
                <c:pt idx="3">
                  <c:v>0.38</c:v>
                </c:pt>
                <c:pt idx="4">
                  <c:v>#N/A</c:v>
                </c:pt>
                <c:pt idx="5">
                  <c:v>0.95</c:v>
                </c:pt>
                <c:pt idx="6">
                  <c:v>#N/A</c:v>
                </c:pt>
                <c:pt idx="7">
                  <c:v>0.97</c:v>
                </c:pt>
                <c:pt idx="8">
                  <c:v>#N/A</c:v>
                </c:pt>
                <c:pt idx="9">
                  <c:v>1.18</c:v>
                </c:pt>
              </c:numCache>
            </c:numRef>
          </c:val>
          <c:extLst>
            <c:ext xmlns:c16="http://schemas.microsoft.com/office/drawing/2014/chart" uri="{C3380CC4-5D6E-409C-BE32-E72D297353CC}">
              <c16:uniqueId val="{00000008-CA63-4340-A2B9-195C77EAC87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3.78</c:v>
                </c:pt>
                <c:pt idx="2">
                  <c:v>#N/A</c:v>
                </c:pt>
                <c:pt idx="3">
                  <c:v>23.84</c:v>
                </c:pt>
                <c:pt idx="4">
                  <c:v>#N/A</c:v>
                </c:pt>
                <c:pt idx="5">
                  <c:v>23.31</c:v>
                </c:pt>
                <c:pt idx="6">
                  <c:v>#N/A</c:v>
                </c:pt>
                <c:pt idx="7">
                  <c:v>14.12</c:v>
                </c:pt>
                <c:pt idx="8">
                  <c:v>#N/A</c:v>
                </c:pt>
                <c:pt idx="9">
                  <c:v>13.67</c:v>
                </c:pt>
              </c:numCache>
            </c:numRef>
          </c:val>
          <c:extLst>
            <c:ext xmlns:c16="http://schemas.microsoft.com/office/drawing/2014/chart" uri="{C3380CC4-5D6E-409C-BE32-E72D297353CC}">
              <c16:uniqueId val="{00000009-CA63-4340-A2B9-195C77EAC8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171</c:v>
                </c:pt>
                <c:pt idx="5">
                  <c:v>178</c:v>
                </c:pt>
                <c:pt idx="8">
                  <c:v>194</c:v>
                </c:pt>
                <c:pt idx="11">
                  <c:v>223</c:v>
                </c:pt>
                <c:pt idx="14">
                  <c:v>230</c:v>
                </c:pt>
              </c:numCache>
            </c:numRef>
          </c:val>
          <c:extLst>
            <c:ext xmlns:c16="http://schemas.microsoft.com/office/drawing/2014/chart" uri="{C3380CC4-5D6E-409C-BE32-E72D297353CC}">
              <c16:uniqueId val="{00000000-190A-4EFD-8908-3E7D198D94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190A-4EFD-8908-3E7D198D94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90A-4EFD-8908-3E7D198D94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6</c:v>
                </c:pt>
                <c:pt idx="6">
                  <c:v>7</c:v>
                </c:pt>
                <c:pt idx="9">
                  <c:v>2</c:v>
                </c:pt>
                <c:pt idx="12">
                  <c:v>2</c:v>
                </c:pt>
              </c:numCache>
            </c:numRef>
          </c:val>
          <c:extLst>
            <c:ext xmlns:c16="http://schemas.microsoft.com/office/drawing/2014/chart" uri="{C3380CC4-5D6E-409C-BE32-E72D297353CC}">
              <c16:uniqueId val="{00000003-190A-4EFD-8908-3E7D198D94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c:v>
                </c:pt>
                <c:pt idx="3">
                  <c:v>7</c:v>
                </c:pt>
                <c:pt idx="6">
                  <c:v>7</c:v>
                </c:pt>
                <c:pt idx="9">
                  <c:v>7</c:v>
                </c:pt>
                <c:pt idx="12">
                  <c:v>8</c:v>
                </c:pt>
              </c:numCache>
            </c:numRef>
          </c:val>
          <c:extLst>
            <c:ext xmlns:c16="http://schemas.microsoft.com/office/drawing/2014/chart" uri="{C3380CC4-5D6E-409C-BE32-E72D297353CC}">
              <c16:uniqueId val="{00000004-190A-4EFD-8908-3E7D198D94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0A-4EFD-8908-3E7D198D94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0A-4EFD-8908-3E7D198D94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240</c:v>
                </c:pt>
                <c:pt idx="3">
                  <c:v>266</c:v>
                </c:pt>
                <c:pt idx="6">
                  <c:v>318</c:v>
                </c:pt>
                <c:pt idx="9">
                  <c:v>346</c:v>
                </c:pt>
                <c:pt idx="12">
                  <c:v>387</c:v>
                </c:pt>
              </c:numCache>
            </c:numRef>
          </c:val>
          <c:extLst>
            <c:ext xmlns:c16="http://schemas.microsoft.com/office/drawing/2014/chart" uri="{C3380CC4-5D6E-409C-BE32-E72D297353CC}">
              <c16:uniqueId val="{00000007-190A-4EFD-8908-3E7D198D941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81</c:v>
                </c:pt>
                <c:pt idx="2">
                  <c:v>#N/A</c:v>
                </c:pt>
                <c:pt idx="3">
                  <c:v>#N/A</c:v>
                </c:pt>
                <c:pt idx="4">
                  <c:v>101</c:v>
                </c:pt>
                <c:pt idx="5">
                  <c:v>#N/A</c:v>
                </c:pt>
                <c:pt idx="6">
                  <c:v>#N/A</c:v>
                </c:pt>
                <c:pt idx="7">
                  <c:v>138</c:v>
                </c:pt>
                <c:pt idx="8">
                  <c:v>#N/A</c:v>
                </c:pt>
                <c:pt idx="9">
                  <c:v>#N/A</c:v>
                </c:pt>
                <c:pt idx="10">
                  <c:v>132</c:v>
                </c:pt>
                <c:pt idx="11">
                  <c:v>#N/A</c:v>
                </c:pt>
                <c:pt idx="12">
                  <c:v>#N/A</c:v>
                </c:pt>
                <c:pt idx="13">
                  <c:v>168</c:v>
                </c:pt>
                <c:pt idx="14">
                  <c:v>#N/A</c:v>
                </c:pt>
              </c:numCache>
            </c:numRef>
          </c:val>
          <c:smooth val="0"/>
          <c:extLst>
            <c:ext xmlns:c16="http://schemas.microsoft.com/office/drawing/2014/chart" uri="{C3380CC4-5D6E-409C-BE32-E72D297353CC}">
              <c16:uniqueId val="{00000008-190A-4EFD-8908-3E7D198D941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2451</c:v>
                </c:pt>
                <c:pt idx="5">
                  <c:v>2594</c:v>
                </c:pt>
                <c:pt idx="8">
                  <c:v>2554</c:v>
                </c:pt>
                <c:pt idx="11">
                  <c:v>2648</c:v>
                </c:pt>
                <c:pt idx="14">
                  <c:v>2765</c:v>
                </c:pt>
              </c:numCache>
            </c:numRef>
          </c:val>
          <c:extLst>
            <c:ext xmlns:c16="http://schemas.microsoft.com/office/drawing/2014/chart" uri="{C3380CC4-5D6E-409C-BE32-E72D297353CC}">
              <c16:uniqueId val="{00000000-68ED-458B-A0AA-F08091C797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c:v>
                </c:pt>
                <c:pt idx="5">
                  <c:v>17</c:v>
                </c:pt>
                <c:pt idx="8">
                  <c:v>13</c:v>
                </c:pt>
                <c:pt idx="11">
                  <c:v>9</c:v>
                </c:pt>
                <c:pt idx="14">
                  <c:v>5</c:v>
                </c:pt>
              </c:numCache>
            </c:numRef>
          </c:val>
          <c:extLst>
            <c:ext xmlns:c16="http://schemas.microsoft.com/office/drawing/2014/chart" uri="{C3380CC4-5D6E-409C-BE32-E72D297353CC}">
              <c16:uniqueId val="{00000001-68ED-458B-A0AA-F08091C797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1999</c:v>
                </c:pt>
                <c:pt idx="5">
                  <c:v>1947</c:v>
                </c:pt>
                <c:pt idx="8">
                  <c:v>2047</c:v>
                </c:pt>
                <c:pt idx="11">
                  <c:v>2220</c:v>
                </c:pt>
                <c:pt idx="14">
                  <c:v>2237</c:v>
                </c:pt>
              </c:numCache>
            </c:numRef>
          </c:val>
          <c:extLst>
            <c:ext xmlns:c16="http://schemas.microsoft.com/office/drawing/2014/chart" uri="{C3380CC4-5D6E-409C-BE32-E72D297353CC}">
              <c16:uniqueId val="{00000002-68ED-458B-A0AA-F08091C797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ED-458B-A0AA-F08091C797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ED-458B-A0AA-F08091C797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ED-458B-A0AA-F08091C797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403</c:v>
                </c:pt>
                <c:pt idx="3">
                  <c:v>463</c:v>
                </c:pt>
                <c:pt idx="6">
                  <c:v>395</c:v>
                </c:pt>
                <c:pt idx="9">
                  <c:v>348</c:v>
                </c:pt>
                <c:pt idx="12">
                  <c:v>382</c:v>
                </c:pt>
              </c:numCache>
            </c:numRef>
          </c:val>
          <c:extLst>
            <c:ext xmlns:c16="http://schemas.microsoft.com/office/drawing/2014/chart" uri="{C3380CC4-5D6E-409C-BE32-E72D297353CC}">
              <c16:uniqueId val="{00000006-68ED-458B-A0AA-F08091C797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c:v>
                </c:pt>
                <c:pt idx="3">
                  <c:v>15</c:v>
                </c:pt>
                <c:pt idx="6">
                  <c:v>9</c:v>
                </c:pt>
                <c:pt idx="9">
                  <c:v>14</c:v>
                </c:pt>
                <c:pt idx="12">
                  <c:v>22</c:v>
                </c:pt>
              </c:numCache>
            </c:numRef>
          </c:val>
          <c:extLst>
            <c:ext xmlns:c16="http://schemas.microsoft.com/office/drawing/2014/chart" uri="{C3380CC4-5D6E-409C-BE32-E72D297353CC}">
              <c16:uniqueId val="{00000007-68ED-458B-A0AA-F08091C797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65</c:v>
                </c:pt>
                <c:pt idx="3">
                  <c:v>58</c:v>
                </c:pt>
                <c:pt idx="6">
                  <c:v>54</c:v>
                </c:pt>
                <c:pt idx="9">
                  <c:v>67</c:v>
                </c:pt>
                <c:pt idx="12">
                  <c:v>144</c:v>
                </c:pt>
              </c:numCache>
            </c:numRef>
          </c:val>
          <c:extLst>
            <c:ext xmlns:c16="http://schemas.microsoft.com/office/drawing/2014/chart" uri="{C3380CC4-5D6E-409C-BE32-E72D297353CC}">
              <c16:uniqueId val="{00000008-68ED-458B-A0AA-F08091C797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3</c:v>
                </c:pt>
                <c:pt idx="6">
                  <c:v>3</c:v>
                </c:pt>
                <c:pt idx="9">
                  <c:v>0</c:v>
                </c:pt>
                <c:pt idx="12">
                  <c:v>0</c:v>
                </c:pt>
              </c:numCache>
            </c:numRef>
          </c:val>
          <c:extLst>
            <c:ext xmlns:c16="http://schemas.microsoft.com/office/drawing/2014/chart" uri="{C3380CC4-5D6E-409C-BE32-E72D297353CC}">
              <c16:uniqueId val="{00000009-68ED-458B-A0AA-F08091C797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3128</c:v>
                </c:pt>
                <c:pt idx="3">
                  <c:v>3484</c:v>
                </c:pt>
                <c:pt idx="6">
                  <c:v>3400</c:v>
                </c:pt>
                <c:pt idx="9">
                  <c:v>3480</c:v>
                </c:pt>
                <c:pt idx="12">
                  <c:v>3521</c:v>
                </c:pt>
              </c:numCache>
            </c:numRef>
          </c:val>
          <c:extLst>
            <c:ext xmlns:c16="http://schemas.microsoft.com/office/drawing/2014/chart" uri="{C3380CC4-5D6E-409C-BE32-E72D297353CC}">
              <c16:uniqueId val="{0000000A-68ED-458B-A0AA-F08091C797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8ED-458B-A0AA-F08091C797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703</c:v>
                </c:pt>
                <c:pt idx="1">
                  <c:v>883</c:v>
                </c:pt>
                <c:pt idx="2">
                  <c:v>949</c:v>
                </c:pt>
              </c:numCache>
            </c:numRef>
          </c:val>
          <c:extLst>
            <c:ext xmlns:c16="http://schemas.microsoft.com/office/drawing/2014/chart" uri="{C3380CC4-5D6E-409C-BE32-E72D297353CC}">
              <c16:uniqueId val="{00000000-6DFA-444B-B052-169D5BC996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355</c:v>
                </c:pt>
                <c:pt idx="1">
                  <c:v>354</c:v>
                </c:pt>
                <c:pt idx="2">
                  <c:v>334</c:v>
                </c:pt>
              </c:numCache>
            </c:numRef>
          </c:val>
          <c:extLst>
            <c:ext xmlns:c16="http://schemas.microsoft.com/office/drawing/2014/chart" uri="{C3380CC4-5D6E-409C-BE32-E72D297353CC}">
              <c16:uniqueId val="{00000001-6DFA-444B-B052-169D5BC996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1491</c:v>
                </c:pt>
                <c:pt idx="1">
                  <c:v>1487</c:v>
                </c:pt>
                <c:pt idx="2">
                  <c:v>2304</c:v>
                </c:pt>
              </c:numCache>
            </c:numRef>
          </c:val>
          <c:extLst>
            <c:ext xmlns:c16="http://schemas.microsoft.com/office/drawing/2014/chart" uri="{C3380CC4-5D6E-409C-BE32-E72D297353CC}">
              <c16:uniqueId val="{00000002-6DFA-444B-B052-169D5BC996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
938
252.92
5,188,255
4,976,250
196,564
1,424,521
3,521,047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令和５年度決算における財政力指数は、０．２１（対前年度比</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０）となった。急激な人口構造の変化や県内でも最も高い高齢化率５１．１％（</a:t>
          </a:r>
          <a:r>
            <a:rPr kumimoji="1" lang="en-US" altLang="ja-JP" sz="1300" baseline="0">
              <a:latin typeface="ＭＳ Ｐゴシック" panose="020B0600070205080204" pitchFamily="50" charset="-128"/>
              <a:ea typeface="ＭＳ Ｐゴシック" panose="020B0600070205080204" pitchFamily="50" charset="-128"/>
            </a:rPr>
            <a:t>R6.1.1</a:t>
          </a:r>
          <a:r>
            <a:rPr kumimoji="1" lang="ja-JP" altLang="en-US" sz="1300" baseline="0">
              <a:latin typeface="ＭＳ Ｐゴシック" panose="020B0600070205080204" pitchFamily="50" charset="-128"/>
              <a:ea typeface="ＭＳ Ｐゴシック" panose="020B0600070205080204" pitchFamily="50" charset="-128"/>
            </a:rPr>
            <a:t>）に加え、村内に基盤となる産業もないことなどにより、慢性的に財源が脆弱で、全国や熊本県市町村平均を大きく下回っている。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現在、財政の健全化を確保しながら「再建計画」や「”光り輝く”あらたな五木村振興計画」等に基づく事業を推進しており、今後も歳入の確保と歳出削減の取り組みを継続し、財政基盤の安定と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131885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決算において、対前年度比５．８ポイントの悪化となり、経常収支比率が９１．４％と高くなった。今まで８０％後半を維持していたが、令和５年度においてはじめての９０％を上回る状況となり、財政が硬直化しないよう各種村の振興計画等に基づく事業の点検・見直しを推進し、民間委託の検討や指定管理制度の積極的な活用、維持管理経費の削減を図りながら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65</xdr:row>
      <xdr:rowOff>109220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20213"/>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94192</xdr:rowOff>
    </xdr:from>
    <xdr:to>
      <xdr:col>19</xdr:col>
      <xdr:colOff>133350</xdr:colOff>
      <xdr:row>64</xdr:row>
      <xdr:rowOff>47413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95542"/>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94192</xdr:rowOff>
    </xdr:from>
    <xdr:to>
      <xdr:col>15</xdr:col>
      <xdr:colOff>82550</xdr:colOff>
      <xdr:row>64</xdr:row>
      <xdr:rowOff>67521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9554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67521</xdr:rowOff>
    </xdr:from>
    <xdr:to>
      <xdr:col>11</xdr:col>
      <xdr:colOff>31750</xdr:colOff>
      <xdr:row>64</xdr:row>
      <xdr:rowOff>151977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40321"/>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168063</xdr:rowOff>
    </xdr:from>
    <xdr:to>
      <xdr:col>19</xdr:col>
      <xdr:colOff>184150</xdr:colOff>
      <xdr:row>64</xdr:row>
      <xdr:rowOff>98213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43392</xdr:rowOff>
    </xdr:from>
    <xdr:to>
      <xdr:col>15</xdr:col>
      <xdr:colOff>133350</xdr:colOff>
      <xdr:row>63</xdr:row>
      <xdr:rowOff>144992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129769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16721</xdr:rowOff>
    </xdr:from>
    <xdr:to>
      <xdr:col>11</xdr:col>
      <xdr:colOff>82550</xdr:colOff>
      <xdr:row>64</xdr:row>
      <xdr:rowOff>118321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103098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101177</xdr:rowOff>
    </xdr:from>
    <xdr:to>
      <xdr:col>7</xdr:col>
      <xdr:colOff>31750</xdr:colOff>
      <xdr:row>65</xdr:row>
      <xdr:rowOff>31327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16104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[1,149,493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前年度より増加し、類似団体平均よりも大きく上回っている。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これは、人口が</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R6.1.1</a:t>
          </a:r>
          <a:r>
            <a:rPr kumimoji="1" lang="ja-JP" altLang="en-US" sz="1300">
              <a:latin typeface="ＭＳ Ｐゴシック" panose="020B0600070205080204" pitchFamily="50" charset="-128"/>
              <a:ea typeface="ＭＳ Ｐゴシック" panose="020B0600070205080204" pitchFamily="50" charset="-128"/>
            </a:rPr>
            <a:t>）少ないため相対的に高くならざるを得ず、当該指標を用いた団体間比較は実用性に乏しい。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また、人口に対して面積が２５２．９Ｋ㎡と広大で、集落も広範囲に点在しており、道路や公共施設等の維持管理を増大させる要因となっている。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140151</xdr:rowOff>
    </xdr:from>
    <xdr:to>
      <xdr:col>23</xdr:col>
      <xdr:colOff>133350</xdr:colOff>
      <xdr:row>85</xdr:row>
      <xdr:rowOff>151992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713401"/>
          <a:ext cx="8382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103691</xdr:rowOff>
    </xdr:from>
    <xdr:to>
      <xdr:col>19</xdr:col>
      <xdr:colOff>133350</xdr:colOff>
      <xdr:row>85</xdr:row>
      <xdr:rowOff>140151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76941"/>
          <a:ext cx="889000" cy="3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164095</xdr:rowOff>
    </xdr:from>
    <xdr:to>
      <xdr:col>15</xdr:col>
      <xdr:colOff>82550</xdr:colOff>
      <xdr:row>85</xdr:row>
      <xdr:rowOff>103691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565895"/>
          <a:ext cx="889000" cy="1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164095</xdr:rowOff>
    </xdr:from>
    <xdr:to>
      <xdr:col>11</xdr:col>
      <xdr:colOff>31750</xdr:colOff>
      <xdr:row>85</xdr:row>
      <xdr:rowOff>55728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565895"/>
          <a:ext cx="889000" cy="6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101192</xdr:rowOff>
    </xdr:from>
    <xdr:to>
      <xdr:col>23</xdr:col>
      <xdr:colOff>184150</xdr:colOff>
      <xdr:row>86</xdr:row>
      <xdr:rowOff>31342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7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73269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4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89351</xdr:rowOff>
    </xdr:from>
    <xdr:to>
      <xdr:col>19</xdr:col>
      <xdr:colOff>184150</xdr:colOff>
      <xdr:row>86</xdr:row>
      <xdr:rowOff>19501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6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4278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48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52891</xdr:rowOff>
    </xdr:from>
    <xdr:to>
      <xdr:col>15</xdr:col>
      <xdr:colOff>133350</xdr:colOff>
      <xdr:row>85</xdr:row>
      <xdr:rowOff>154491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2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139268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1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113295</xdr:rowOff>
    </xdr:from>
    <xdr:to>
      <xdr:col>11</xdr:col>
      <xdr:colOff>82550</xdr:colOff>
      <xdr:row>85</xdr:row>
      <xdr:rowOff>43445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51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28222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0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4928</xdr:rowOff>
    </xdr:from>
    <xdr:to>
      <xdr:col>7</xdr:col>
      <xdr:colOff>31750</xdr:colOff>
      <xdr:row>85</xdr:row>
      <xdr:rowOff>106528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7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91305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6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令和５年度決算におけるラスパイレス指数は、類似団体平均よりも１．４ポイント低い数値となり、全国町村平均値を下回っている状況が続いている。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国・県の動向に準じた給与体系の見直しを行いながら適正な給与水準の確保に努める。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101600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2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119698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82217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119698</xdr:rowOff>
    </xdr:from>
    <xdr:to>
      <xdr:col>72</xdr:col>
      <xdr:colOff>203200</xdr:colOff>
      <xdr:row>87</xdr:row>
      <xdr:rowOff>86995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64398"/>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44768</xdr:rowOff>
    </xdr:from>
    <xdr:to>
      <xdr:col>68</xdr:col>
      <xdr:colOff>152400</xdr:colOff>
      <xdr:row>87</xdr:row>
      <xdr:rowOff>86995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6091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68898</xdr:rowOff>
    </xdr:from>
    <xdr:to>
      <xdr:col>73</xdr:col>
      <xdr:colOff>44450</xdr:colOff>
      <xdr:row>86</xdr:row>
      <xdr:rowOff>170498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9225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36195</xdr:rowOff>
    </xdr:from>
    <xdr:to>
      <xdr:col>68</xdr:col>
      <xdr:colOff>203200</xdr:colOff>
      <xdr:row>87</xdr:row>
      <xdr:rowOff>137795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122572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165418</xdr:rowOff>
    </xdr:from>
    <xdr:to>
      <xdr:col>64</xdr:col>
      <xdr:colOff>152400</xdr:colOff>
      <xdr:row>87</xdr:row>
      <xdr:rowOff>95568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80345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類似団体平均を大きく上回っているが人口が</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人と少ないため、相対的に高くならざるを得ず、当該指標を用いた団体間比率は実用性に乏しい。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今後は、ＤＸの推進を含めた事務体系の見直し、民間委託も含めた機構改革により適正な定員管理に努める。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149590</xdr:rowOff>
    </xdr:from>
    <xdr:to>
      <xdr:col>81</xdr:col>
      <xdr:colOff>44450</xdr:colOff>
      <xdr:row>64</xdr:row>
      <xdr:rowOff>24591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50940"/>
          <a:ext cx="838200" cy="4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34068</xdr:rowOff>
    </xdr:from>
    <xdr:to>
      <xdr:col>77</xdr:col>
      <xdr:colOff>44450</xdr:colOff>
      <xdr:row>63</xdr:row>
      <xdr:rowOff>149590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35418"/>
          <a:ext cx="889000" cy="1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13557</xdr:rowOff>
    </xdr:from>
    <xdr:to>
      <xdr:col>72</xdr:col>
      <xdr:colOff>203200</xdr:colOff>
      <xdr:row>63</xdr:row>
      <xdr:rowOff>34068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14907"/>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286</xdr:rowOff>
    </xdr:from>
    <xdr:to>
      <xdr:col>68</xdr:col>
      <xdr:colOff>152400</xdr:colOff>
      <xdr:row>63</xdr:row>
      <xdr:rowOff>13557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01636"/>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145241</xdr:rowOff>
    </xdr:from>
    <xdr:to>
      <xdr:col>81</xdr:col>
      <xdr:colOff>95250</xdr:colOff>
      <xdr:row>64</xdr:row>
      <xdr:rowOff>75391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4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117318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1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98790</xdr:rowOff>
    </xdr:from>
    <xdr:to>
      <xdr:col>77</xdr:col>
      <xdr:colOff>95250</xdr:colOff>
      <xdr:row>64</xdr:row>
      <xdr:rowOff>28940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13717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86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154718</xdr:rowOff>
    </xdr:from>
    <xdr:to>
      <xdr:col>73</xdr:col>
      <xdr:colOff>44450</xdr:colOff>
      <xdr:row>63</xdr:row>
      <xdr:rowOff>84868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8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69645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7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134207</xdr:rowOff>
    </xdr:from>
    <xdr:to>
      <xdr:col>68</xdr:col>
      <xdr:colOff>203200</xdr:colOff>
      <xdr:row>63</xdr:row>
      <xdr:rowOff>64357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6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49134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5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120936</xdr:rowOff>
    </xdr:from>
    <xdr:to>
      <xdr:col>64</xdr:col>
      <xdr:colOff>152400</xdr:colOff>
      <xdr:row>63</xdr:row>
      <xdr:rowOff>51086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35863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3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令和５年度決算における実質公債費比率は、対前年度から１．８ポイント悪化し、１１．９％となった。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地方債の償還を行いながらも、令和２年７月の災害復旧又は公共施設の地方債の元金償還が始まったためである。なお、地方債の元金償還のピークが令和９年度となり、実質公債費比率にも影響を及ぼしてくることが予想されるため、新発債の抑制など地方債現在高の総枠管理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167640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39521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43</xdr:row>
      <xdr:rowOff>22860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986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42</xdr:row>
      <xdr:rowOff>97790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19412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164677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1458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116840</xdr:rowOff>
    </xdr:from>
    <xdr:to>
      <xdr:col>81</xdr:col>
      <xdr:colOff>95250</xdr:colOff>
      <xdr:row>44</xdr:row>
      <xdr:rowOff>46990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88917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28804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平成２６年度決算以降、比率は出ていない。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要因としては、過去に発行した公有林債や過疎対策事業債の償還が進んでいることなどによる地方債現在高の減少や控除財源としての財政調整基金等の基金の増によるものである。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今後も地方債発行額の総枠管理に努め、将来負担の軽を図っていく。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
938
252.92
5,188,255
4,976,250
196,564
1,424,521
3,521,047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対前年度比２．０ポイントの減により２２．０％となった。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主な要因として、退職手当組合負担金の減によるものであるが、今後、新規採用、会計年度任用職員、再雇用も含め職員の人員配置については、見直しを含め精査する必要がある。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24130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76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88138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67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38</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317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278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対前年度比０．２ポイントの減で２１．４％となった。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これは、再建計画等に基づき村内（特に代替地）に整備した公共施設など、保有する施設が多く、昨年度から保持するための経費が増えたためである。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今後は、長期的な施設の管理の見直し及び施設管理の民間委託や指定管理制度の導入を進め削減を図っていく。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19558</xdr:rowOff>
    </xdr:from>
    <xdr:to>
      <xdr:col>82</xdr:col>
      <xdr:colOff>107950</xdr:colOff>
      <xdr:row>19</xdr:row>
      <xdr:rowOff>28702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2771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19</xdr:row>
      <xdr:rowOff>28702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43352"/>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433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90424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759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140208</xdr:rowOff>
    </xdr:from>
    <xdr:to>
      <xdr:col>82</xdr:col>
      <xdr:colOff>158750</xdr:colOff>
      <xdr:row>19</xdr:row>
      <xdr:rowOff>70358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112285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149352</xdr:rowOff>
    </xdr:from>
    <xdr:to>
      <xdr:col>78</xdr:col>
      <xdr:colOff>120650</xdr:colOff>
      <xdr:row>19</xdr:row>
      <xdr:rowOff>79502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64279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2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64279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39624</xdr:rowOff>
    </xdr:from>
    <xdr:to>
      <xdr:col>65</xdr:col>
      <xdr:colOff>53975</xdr:colOff>
      <xdr:row>18</xdr:row>
      <xdr:rowOff>141224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126001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対前年度比０．１ポイント増の１．５％となった。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本村では、高齢化が進んでいるものの、年少人口や老齢人口も少ないため、類似団体平均よりも低水準で推移しており、今後もその状況が続くとみられる。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対前年度比０．２ポイント増の２．４％であるが。類似団体と比較して低水準で推移している。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要因としては他会計への基準外繰出しが多いためである。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一般財会計を圧迫しないような財政の健全化を図るように努める。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138430</xdr:rowOff>
    </xdr:from>
    <xdr:to>
      <xdr:col>82</xdr:col>
      <xdr:colOff>107950</xdr:colOff>
      <xdr:row>54</xdr:row>
      <xdr:rowOff>149860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3967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138430</xdr:rowOff>
    </xdr:from>
    <xdr:to>
      <xdr:col>78</xdr:col>
      <xdr:colOff>69850</xdr:colOff>
      <xdr:row>55</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39673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149860</xdr:rowOff>
    </xdr:from>
    <xdr:to>
      <xdr:col>73</xdr:col>
      <xdr:colOff>180975</xdr:colOff>
      <xdr:row>56</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5796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144145</xdr:rowOff>
    </xdr:from>
    <xdr:to>
      <xdr:col>69</xdr:col>
      <xdr:colOff>92075</xdr:colOff>
      <xdr:row>56</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5738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99060</xdr:rowOff>
    </xdr:from>
    <xdr:to>
      <xdr:col>82</xdr:col>
      <xdr:colOff>158750</xdr:colOff>
      <xdr:row>55</xdr:row>
      <xdr:rowOff>29210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115587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87630</xdr:rowOff>
    </xdr:from>
    <xdr:to>
      <xdr:col>78</xdr:col>
      <xdr:colOff>120650</xdr:colOff>
      <xdr:row>55</xdr:row>
      <xdr:rowOff>17780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3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27957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11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99060</xdr:rowOff>
    </xdr:from>
    <xdr:to>
      <xdr:col>74</xdr:col>
      <xdr:colOff>31750</xdr:colOff>
      <xdr:row>56</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39387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29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121920</xdr:rowOff>
    </xdr:from>
    <xdr:to>
      <xdr:col>69</xdr:col>
      <xdr:colOff>142875</xdr:colOff>
      <xdr:row>56</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2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93345</xdr:rowOff>
    </xdr:from>
    <xdr:to>
      <xdr:col>65</xdr:col>
      <xdr:colOff>53975</xdr:colOff>
      <xdr:row>56</xdr:row>
      <xdr:rowOff>23495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33672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9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対前年度比４．７ポイント増の１７．０％となった。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特別給付金や道の駅運営助成金の増及び振興計画に基づく次世代を担う事業者への支援補助金等の新たな補助事業を新設したためである。次年度以降の振興計画に基づく補助費の新規・継続に対し、見直し等を進め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37</xdr:row>
      <xdr:rowOff>161290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90056"/>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37</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2900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46990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106426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3906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対前年度比３．０ポイント増の２７．１％となった。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これは、令和２年７月豪雨災害復旧及び再建計画に基づく大型公共事業の元金償還が増えたものである。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今後、償還ピークを迎え比率は上昇する見込みであるため、事業の見直しを行いながら新規発行の抑制等に努める。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54611</xdr:rowOff>
    </xdr:from>
    <xdr:to>
      <xdr:col>24</xdr:col>
      <xdr:colOff>25400</xdr:colOff>
      <xdr:row>78</xdr:row>
      <xdr:rowOff>168911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42771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54611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3400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138430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263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62230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2105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118111</xdr:rowOff>
    </xdr:from>
    <xdr:to>
      <xdr:col>24</xdr:col>
      <xdr:colOff>76200</xdr:colOff>
      <xdr:row>79</xdr:row>
      <xdr:rowOff>48261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90188</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3811</xdr:rowOff>
    </xdr:from>
    <xdr:to>
      <xdr:col>20</xdr:col>
      <xdr:colOff>38100</xdr:colOff>
      <xdr:row>78</xdr:row>
      <xdr:rowOff>105411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90188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対前年度比２．８ポイント悪化し、６４．３％となった。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物件費、補助費、繰出金などの抑制に努め健全な財政運営を目指します。</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127000</xdr:rowOff>
    </xdr:from>
    <xdr:to>
      <xdr:col>82</xdr:col>
      <xdr:colOff>107950</xdr:colOff>
      <xdr:row>78</xdr:row>
      <xdr:rowOff>62230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32865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96520</xdr:rowOff>
    </xdr:from>
    <xdr:to>
      <xdr:col>78</xdr:col>
      <xdr:colOff>69850</xdr:colOff>
      <xdr:row>77</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98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96520</xdr:rowOff>
    </xdr:from>
    <xdr:to>
      <xdr:col>73</xdr:col>
      <xdr:colOff>180975</xdr:colOff>
      <xdr:row>78</xdr:row>
      <xdr:rowOff>138430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29817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138430</xdr:rowOff>
    </xdr:from>
    <xdr:to>
      <xdr:col>69</xdr:col>
      <xdr:colOff>92075</xdr:colOff>
      <xdr:row>79</xdr:row>
      <xdr:rowOff>100330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5115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27957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76200</xdr:rowOff>
    </xdr:from>
    <xdr:to>
      <xdr:col>78</xdr:col>
      <xdr:colOff>120650</xdr:colOff>
      <xdr:row>78</xdr:row>
      <xdr:rowOff>6350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45720</xdr:rowOff>
    </xdr:from>
    <xdr:to>
      <xdr:col>74</xdr:col>
      <xdr:colOff>31750</xdr:colOff>
      <xdr:row>77</xdr:row>
      <xdr:rowOff>147320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157497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87630</xdr:rowOff>
    </xdr:from>
    <xdr:to>
      <xdr:col>69</xdr:col>
      <xdr:colOff>142875</xdr:colOff>
      <xdr:row>79</xdr:row>
      <xdr:rowOff>17780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49530</xdr:rowOff>
    </xdr:from>
    <xdr:to>
      <xdr:col>65</xdr:col>
      <xdr:colOff>53975</xdr:colOff>
      <xdr:row>79</xdr:row>
      <xdr:rowOff>151130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135907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158114</xdr:rowOff>
    </xdr:from>
    <xdr:to>
      <xdr:col>29</xdr:col>
      <xdr:colOff>127000</xdr:colOff>
      <xdr:row>15</xdr:row>
      <xdr:rowOff>13767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606039"/>
          <a:ext cx="647700" cy="27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13767</xdr:rowOff>
    </xdr:from>
    <xdr:to>
      <xdr:col>26</xdr:col>
      <xdr:colOff>50800</xdr:colOff>
      <xdr:row>15</xdr:row>
      <xdr:rowOff>47714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633142"/>
          <a:ext cx="698500" cy="33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16449</xdr:rowOff>
    </xdr:from>
    <xdr:to>
      <xdr:col>22</xdr:col>
      <xdr:colOff>114300</xdr:colOff>
      <xdr:row>15</xdr:row>
      <xdr:rowOff>47714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635824"/>
          <a:ext cx="698500" cy="31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16449</xdr:rowOff>
    </xdr:from>
    <xdr:to>
      <xdr:col>18</xdr:col>
      <xdr:colOff>177800</xdr:colOff>
      <xdr:row>15</xdr:row>
      <xdr:rowOff>83314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635824"/>
          <a:ext cx="698500" cy="6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107314</xdr:rowOff>
    </xdr:from>
    <xdr:to>
      <xdr:col>29</xdr:col>
      <xdr:colOff>177800</xdr:colOff>
      <xdr:row>15</xdr:row>
      <xdr:rowOff>37464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555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123841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40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134417</xdr:rowOff>
    </xdr:from>
    <xdr:to>
      <xdr:col>26</xdr:col>
      <xdr:colOff>101600</xdr:colOff>
      <xdr:row>15</xdr:row>
      <xdr:rowOff>64567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582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74744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3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168364</xdr:rowOff>
    </xdr:from>
    <xdr:to>
      <xdr:col>22</xdr:col>
      <xdr:colOff>165100</xdr:colOff>
      <xdr:row>15</xdr:row>
      <xdr:rowOff>98514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616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108691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38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137099</xdr:rowOff>
    </xdr:from>
    <xdr:to>
      <xdr:col>19</xdr:col>
      <xdr:colOff>38100</xdr:colOff>
      <xdr:row>15</xdr:row>
      <xdr:rowOff>67249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58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77426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35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32514</xdr:rowOff>
    </xdr:from>
    <xdr:to>
      <xdr:col>15</xdr:col>
      <xdr:colOff>101600</xdr:colOff>
      <xdr:row>15</xdr:row>
      <xdr:rowOff>134114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651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144291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4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284908</xdr:rowOff>
    </xdr:from>
    <xdr:to>
      <xdr:col>29</xdr:col>
      <xdr:colOff>127000</xdr:colOff>
      <xdr:row>34</xdr:row>
      <xdr:rowOff>139367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209458"/>
          <a:ext cx="647700" cy="19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131037</xdr:rowOff>
    </xdr:from>
    <xdr:to>
      <xdr:col>26</xdr:col>
      <xdr:colOff>50800</xdr:colOff>
      <xdr:row>34</xdr:row>
      <xdr:rowOff>139367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398487"/>
          <a:ext cx="698500" cy="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131037</xdr:rowOff>
    </xdr:from>
    <xdr:to>
      <xdr:col>22</xdr:col>
      <xdr:colOff>114300</xdr:colOff>
      <xdr:row>34</xdr:row>
      <xdr:rowOff>313744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398487"/>
          <a:ext cx="698500" cy="18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313744</xdr:rowOff>
    </xdr:from>
    <xdr:to>
      <xdr:col>18</xdr:col>
      <xdr:colOff>177800</xdr:colOff>
      <xdr:row>35</xdr:row>
      <xdr:rowOff>70399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581194"/>
          <a:ext cx="698500" cy="99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234108</xdr:rowOff>
    </xdr:from>
    <xdr:to>
      <xdr:col>29</xdr:col>
      <xdr:colOff>177800</xdr:colOff>
      <xdr:row>33</xdr:row>
      <xdr:rowOff>335708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158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142685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06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88567</xdr:rowOff>
    </xdr:from>
    <xdr:to>
      <xdr:col>26</xdr:col>
      <xdr:colOff>101600</xdr:colOff>
      <xdr:row>34</xdr:row>
      <xdr:rowOff>190167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35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200344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124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80237</xdr:rowOff>
    </xdr:from>
    <xdr:to>
      <xdr:col>22</xdr:col>
      <xdr:colOff>165100</xdr:colOff>
      <xdr:row>34</xdr:row>
      <xdr:rowOff>181837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347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192014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11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262944</xdr:rowOff>
    </xdr:from>
    <xdr:to>
      <xdr:col>19</xdr:col>
      <xdr:colOff>38100</xdr:colOff>
      <xdr:row>35</xdr:row>
      <xdr:rowOff>21644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30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31820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29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19599</xdr:rowOff>
    </xdr:from>
    <xdr:to>
      <xdr:col>15</xdr:col>
      <xdr:colOff>101600</xdr:colOff>
      <xdr:row>35</xdr:row>
      <xdr:rowOff>121199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29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131376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9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
938
252.92
5,188,255
4,976,250
196,564
1,424,521
3,521,047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131722</xdr:rowOff>
    </xdr:from>
    <xdr:to>
      <xdr:col>24</xdr:col>
      <xdr:colOff>63500</xdr:colOff>
      <xdr:row>34</xdr:row>
      <xdr:rowOff>156089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5961022"/>
          <a:ext cx="838200" cy="2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131722</xdr:rowOff>
    </xdr:from>
    <xdr:to>
      <xdr:col>19</xdr:col>
      <xdr:colOff>177800</xdr:colOff>
      <xdr:row>34</xdr:row>
      <xdr:rowOff>153243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61022"/>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153243</xdr:rowOff>
    </xdr:from>
    <xdr:to>
      <xdr:col>15</xdr:col>
      <xdr:colOff>50800</xdr:colOff>
      <xdr:row>34</xdr:row>
      <xdr:rowOff>164776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82543"/>
          <a:ext cx="889000" cy="1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164776</xdr:rowOff>
    </xdr:from>
    <xdr:to>
      <xdr:col>10</xdr:col>
      <xdr:colOff>114300</xdr:colOff>
      <xdr:row>35</xdr:row>
      <xdr:rowOff>48851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5994076"/>
          <a:ext cx="889000" cy="5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105289</xdr:rowOff>
    </xdr:from>
    <xdr:to>
      <xdr:col>24</xdr:col>
      <xdr:colOff>114300</xdr:colOff>
      <xdr:row>35</xdr:row>
      <xdr:rowOff>35439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9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128166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8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80922</xdr:rowOff>
    </xdr:from>
    <xdr:to>
      <xdr:col>20</xdr:col>
      <xdr:colOff>38100</xdr:colOff>
      <xdr:row>35</xdr:row>
      <xdr:rowOff>11072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9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27599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8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102443</xdr:rowOff>
    </xdr:from>
    <xdr:to>
      <xdr:col>15</xdr:col>
      <xdr:colOff>101600</xdr:colOff>
      <xdr:row>35</xdr:row>
      <xdr:rowOff>32593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49120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70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113976</xdr:rowOff>
    </xdr:from>
    <xdr:to>
      <xdr:col>10</xdr:col>
      <xdr:colOff>165100</xdr:colOff>
      <xdr:row>35</xdr:row>
      <xdr:rowOff>44126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4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60653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71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169501</xdr:rowOff>
    </xdr:from>
    <xdr:to>
      <xdr:col>6</xdr:col>
      <xdr:colOff>38100</xdr:colOff>
      <xdr:row>35</xdr:row>
      <xdr:rowOff>99651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9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116178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77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74748</xdr:rowOff>
    </xdr:from>
    <xdr:to>
      <xdr:col>24</xdr:col>
      <xdr:colOff>63500</xdr:colOff>
      <xdr:row>54</xdr:row>
      <xdr:rowOff>84549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333048"/>
          <a:ext cx="8382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84549</xdr:rowOff>
    </xdr:from>
    <xdr:to>
      <xdr:col>19</xdr:col>
      <xdr:colOff>177800</xdr:colOff>
      <xdr:row>54</xdr:row>
      <xdr:rowOff>170728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42849"/>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170728</xdr:rowOff>
    </xdr:from>
    <xdr:to>
      <xdr:col>15</xdr:col>
      <xdr:colOff>50800</xdr:colOff>
      <xdr:row>55</xdr:row>
      <xdr:rowOff>167290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29028"/>
          <a:ext cx="889000" cy="16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14397</xdr:rowOff>
    </xdr:from>
    <xdr:to>
      <xdr:col>10</xdr:col>
      <xdr:colOff>114300</xdr:colOff>
      <xdr:row>55</xdr:row>
      <xdr:rowOff>167290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444147"/>
          <a:ext cx="889000" cy="15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23948</xdr:rowOff>
    </xdr:from>
    <xdr:to>
      <xdr:col>24</xdr:col>
      <xdr:colOff>114300</xdr:colOff>
      <xdr:row>54</xdr:row>
      <xdr:rowOff>125548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8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46825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3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33749</xdr:rowOff>
    </xdr:from>
    <xdr:to>
      <xdr:col>20</xdr:col>
      <xdr:colOff>38100</xdr:colOff>
      <xdr:row>54</xdr:row>
      <xdr:rowOff>135349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151876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06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119928</xdr:rowOff>
    </xdr:from>
    <xdr:to>
      <xdr:col>15</xdr:col>
      <xdr:colOff>101600</xdr:colOff>
      <xdr:row>55</xdr:row>
      <xdr:rowOff>50078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7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66605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15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116490</xdr:rowOff>
    </xdr:from>
    <xdr:to>
      <xdr:col>10</xdr:col>
      <xdr:colOff>165100</xdr:colOff>
      <xdr:row>56</xdr:row>
      <xdr:rowOff>46640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63167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2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135047</xdr:rowOff>
    </xdr:from>
    <xdr:to>
      <xdr:col>6</xdr:col>
      <xdr:colOff>38100</xdr:colOff>
      <xdr:row>55</xdr:row>
      <xdr:rowOff>65197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39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81724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16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69208</xdr:rowOff>
    </xdr:from>
    <xdr:to>
      <xdr:col>24</xdr:col>
      <xdr:colOff>63500</xdr:colOff>
      <xdr:row>77</xdr:row>
      <xdr:rowOff>82088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70858"/>
          <a:ext cx="838200" cy="1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59558</xdr:rowOff>
    </xdr:from>
    <xdr:to>
      <xdr:col>19</xdr:col>
      <xdr:colOff>177800</xdr:colOff>
      <xdr:row>77</xdr:row>
      <xdr:rowOff>69208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089758"/>
          <a:ext cx="889000" cy="18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53107</xdr:rowOff>
    </xdr:from>
    <xdr:to>
      <xdr:col>15</xdr:col>
      <xdr:colOff>50800</xdr:colOff>
      <xdr:row>76</xdr:row>
      <xdr:rowOff>59558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083307"/>
          <a:ext cx="8890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53107</xdr:rowOff>
    </xdr:from>
    <xdr:to>
      <xdr:col>10</xdr:col>
      <xdr:colOff>114300</xdr:colOff>
      <xdr:row>76</xdr:row>
      <xdr:rowOff>86193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083307"/>
          <a:ext cx="889000" cy="3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31288</xdr:rowOff>
    </xdr:from>
    <xdr:to>
      <xdr:col>24</xdr:col>
      <xdr:colOff>114300</xdr:colOff>
      <xdr:row>77</xdr:row>
      <xdr:rowOff>132888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3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54165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18408</xdr:rowOff>
    </xdr:from>
    <xdr:to>
      <xdr:col>20</xdr:col>
      <xdr:colOff>38100</xdr:colOff>
      <xdr:row>77</xdr:row>
      <xdr:rowOff>120008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136535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9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8758</xdr:rowOff>
    </xdr:from>
    <xdr:to>
      <xdr:col>15</xdr:col>
      <xdr:colOff>101600</xdr:colOff>
      <xdr:row>76</xdr:row>
      <xdr:rowOff>110358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3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126885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1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2307</xdr:rowOff>
    </xdr:from>
    <xdr:to>
      <xdr:col>10</xdr:col>
      <xdr:colOff>165100</xdr:colOff>
      <xdr:row>76</xdr:row>
      <xdr:rowOff>103907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3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120433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0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35393</xdr:rowOff>
    </xdr:from>
    <xdr:to>
      <xdr:col>6</xdr:col>
      <xdr:colOff>38100</xdr:colOff>
      <xdr:row>76</xdr:row>
      <xdr:rowOff>136993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6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153521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8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62044</xdr:rowOff>
    </xdr:from>
    <xdr:to>
      <xdr:col>24</xdr:col>
      <xdr:colOff>63500</xdr:colOff>
      <xdr:row>96</xdr:row>
      <xdr:rowOff>68934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21244"/>
          <a:ext cx="8382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133894</xdr:rowOff>
    </xdr:from>
    <xdr:to>
      <xdr:col>19</xdr:col>
      <xdr:colOff>177800</xdr:colOff>
      <xdr:row>96</xdr:row>
      <xdr:rowOff>68934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21644"/>
          <a:ext cx="889000" cy="10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133894</xdr:rowOff>
    </xdr:from>
    <xdr:to>
      <xdr:col>15</xdr:col>
      <xdr:colOff>50800</xdr:colOff>
      <xdr:row>96</xdr:row>
      <xdr:rowOff>46729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21644"/>
          <a:ext cx="889000" cy="8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46729</xdr:rowOff>
    </xdr:from>
    <xdr:to>
      <xdr:col>10</xdr:col>
      <xdr:colOff>114300</xdr:colOff>
      <xdr:row>96</xdr:row>
      <xdr:rowOff>53640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05929"/>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xdr:rowOff>
    </xdr:from>
    <xdr:to>
      <xdr:col>24</xdr:col>
      <xdr:colOff>114300</xdr:colOff>
      <xdr:row>96</xdr:row>
      <xdr:rowOff>112844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161121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4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18134</xdr:rowOff>
    </xdr:from>
    <xdr:to>
      <xdr:col>20</xdr:col>
      <xdr:colOff>38100</xdr:colOff>
      <xdr:row>96</xdr:row>
      <xdr:rowOff>119734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7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110861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83094</xdr:rowOff>
    </xdr:from>
    <xdr:to>
      <xdr:col>15</xdr:col>
      <xdr:colOff>101600</xdr:colOff>
      <xdr:row>96</xdr:row>
      <xdr:rowOff>13244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7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4371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6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167379</xdr:rowOff>
    </xdr:from>
    <xdr:to>
      <xdr:col>10</xdr:col>
      <xdr:colOff>165100</xdr:colOff>
      <xdr:row>96</xdr:row>
      <xdr:rowOff>97529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88656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2840</xdr:rowOff>
    </xdr:from>
    <xdr:to>
      <xdr:col>6</xdr:col>
      <xdr:colOff>38100</xdr:colOff>
      <xdr:row>96</xdr:row>
      <xdr:rowOff>104440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95567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143685</xdr:rowOff>
    </xdr:from>
    <xdr:to>
      <xdr:col>55</xdr:col>
      <xdr:colOff>0</xdr:colOff>
      <xdr:row>34</xdr:row>
      <xdr:rowOff>51975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801535"/>
          <a:ext cx="838200" cy="7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51975</xdr:rowOff>
    </xdr:from>
    <xdr:to>
      <xdr:col>50</xdr:col>
      <xdr:colOff>114300</xdr:colOff>
      <xdr:row>34</xdr:row>
      <xdr:rowOff>137334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881275"/>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61361</xdr:rowOff>
    </xdr:from>
    <xdr:to>
      <xdr:col>45</xdr:col>
      <xdr:colOff>177800</xdr:colOff>
      <xdr:row>34</xdr:row>
      <xdr:rowOff>137334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719211"/>
          <a:ext cx="889000" cy="24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61361</xdr:rowOff>
    </xdr:from>
    <xdr:to>
      <xdr:col>41</xdr:col>
      <xdr:colOff>50800</xdr:colOff>
      <xdr:row>35</xdr:row>
      <xdr:rowOff>140033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719211"/>
          <a:ext cx="889000" cy="42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92885</xdr:rowOff>
    </xdr:from>
    <xdr:to>
      <xdr:col>55</xdr:col>
      <xdr:colOff>50800</xdr:colOff>
      <xdr:row>34</xdr:row>
      <xdr:rowOff>23035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75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115762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0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1175</xdr:rowOff>
    </xdr:from>
    <xdr:to>
      <xdr:col>50</xdr:col>
      <xdr:colOff>165100</xdr:colOff>
      <xdr:row>34</xdr:row>
      <xdr:rowOff>102775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119302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0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86534</xdr:rowOff>
    </xdr:from>
    <xdr:to>
      <xdr:col>46</xdr:col>
      <xdr:colOff>38100</xdr:colOff>
      <xdr:row>35</xdr:row>
      <xdr:rowOff>16684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1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33211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9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10561</xdr:rowOff>
    </xdr:from>
    <xdr:to>
      <xdr:col>41</xdr:col>
      <xdr:colOff>101600</xdr:colOff>
      <xdr:row>33</xdr:row>
      <xdr:rowOff>112161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66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128688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44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89233</xdr:rowOff>
    </xdr:from>
    <xdr:to>
      <xdr:col>36</xdr:col>
      <xdr:colOff>165100</xdr:colOff>
      <xdr:row>36</xdr:row>
      <xdr:rowOff>19383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35910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6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110413</xdr:rowOff>
    </xdr:from>
    <xdr:to>
      <xdr:col>55</xdr:col>
      <xdr:colOff>0</xdr:colOff>
      <xdr:row>56</xdr:row>
      <xdr:rowOff>79003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540163"/>
          <a:ext cx="838200" cy="14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79003</xdr:rowOff>
    </xdr:from>
    <xdr:to>
      <xdr:col>50</xdr:col>
      <xdr:colOff>114300</xdr:colOff>
      <xdr:row>57</xdr:row>
      <xdr:rowOff>6931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680203"/>
          <a:ext cx="889000" cy="9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24514</xdr:rowOff>
    </xdr:from>
    <xdr:to>
      <xdr:col>45</xdr:col>
      <xdr:colOff>177800</xdr:colOff>
      <xdr:row>57</xdr:row>
      <xdr:rowOff>6931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625714"/>
          <a:ext cx="889000" cy="15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14959</xdr:rowOff>
    </xdr:from>
    <xdr:to>
      <xdr:col>41</xdr:col>
      <xdr:colOff>50800</xdr:colOff>
      <xdr:row>56</xdr:row>
      <xdr:rowOff>24514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616159"/>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59613</xdr:rowOff>
    </xdr:from>
    <xdr:to>
      <xdr:col>55</xdr:col>
      <xdr:colOff>50800</xdr:colOff>
      <xdr:row>55</xdr:row>
      <xdr:rowOff>161213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4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82490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34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28203</xdr:rowOff>
    </xdr:from>
    <xdr:to>
      <xdr:col>50</xdr:col>
      <xdr:colOff>165100</xdr:colOff>
      <xdr:row>56</xdr:row>
      <xdr:rowOff>129803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146330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40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127581</xdr:rowOff>
    </xdr:from>
    <xdr:to>
      <xdr:col>46</xdr:col>
      <xdr:colOff>38100</xdr:colOff>
      <xdr:row>57</xdr:row>
      <xdr:rowOff>57731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2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74258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0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145164</xdr:rowOff>
    </xdr:from>
    <xdr:to>
      <xdr:col>41</xdr:col>
      <xdr:colOff>101600</xdr:colOff>
      <xdr:row>56</xdr:row>
      <xdr:rowOff>75314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5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91841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35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135609</xdr:rowOff>
    </xdr:from>
    <xdr:to>
      <xdr:col>36</xdr:col>
      <xdr:colOff>165100</xdr:colOff>
      <xdr:row>56</xdr:row>
      <xdr:rowOff>65759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5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82286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34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44489</xdr:rowOff>
    </xdr:from>
    <xdr:to>
      <xdr:col>55</xdr:col>
      <xdr:colOff>0</xdr:colOff>
      <xdr:row>79</xdr:row>
      <xdr:rowOff>60449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89039"/>
          <a:ext cx="838200" cy="1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60449</xdr:rowOff>
    </xdr:from>
    <xdr:to>
      <xdr:col>50</xdr:col>
      <xdr:colOff>114300</xdr:colOff>
      <xdr:row>79</xdr:row>
      <xdr:rowOff>78961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04999"/>
          <a:ext cx="889000" cy="1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146007</xdr:rowOff>
    </xdr:from>
    <xdr:to>
      <xdr:col>45</xdr:col>
      <xdr:colOff>177800</xdr:colOff>
      <xdr:row>79</xdr:row>
      <xdr:rowOff>78961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176207"/>
          <a:ext cx="889000" cy="44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146007</xdr:rowOff>
    </xdr:from>
    <xdr:to>
      <xdr:col>41</xdr:col>
      <xdr:colOff>50800</xdr:colOff>
      <xdr:row>77</xdr:row>
      <xdr:rowOff>91771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176207"/>
          <a:ext cx="889000" cy="1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165139</xdr:rowOff>
    </xdr:from>
    <xdr:to>
      <xdr:col>55</xdr:col>
      <xdr:colOff>50800</xdr:colOff>
      <xdr:row>79</xdr:row>
      <xdr:rowOff>95289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9649</xdr:rowOff>
    </xdr:from>
    <xdr:to>
      <xdr:col>50</xdr:col>
      <xdr:colOff>165100</xdr:colOff>
      <xdr:row>79</xdr:row>
      <xdr:rowOff>111249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5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102376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28161</xdr:rowOff>
    </xdr:from>
    <xdr:to>
      <xdr:col>46</xdr:col>
      <xdr:colOff>38100</xdr:colOff>
      <xdr:row>79</xdr:row>
      <xdr:rowOff>129761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120888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6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95207</xdr:rowOff>
    </xdr:from>
    <xdr:to>
      <xdr:col>41</xdr:col>
      <xdr:colOff>101600</xdr:colOff>
      <xdr:row>77</xdr:row>
      <xdr:rowOff>25357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41884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90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40971</xdr:rowOff>
    </xdr:from>
    <xdr:to>
      <xdr:col>36</xdr:col>
      <xdr:colOff>165100</xdr:colOff>
      <xdr:row>77</xdr:row>
      <xdr:rowOff>142571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159098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1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134189</xdr:rowOff>
    </xdr:from>
    <xdr:to>
      <xdr:col>55</xdr:col>
      <xdr:colOff>0</xdr:colOff>
      <xdr:row>95</xdr:row>
      <xdr:rowOff>148182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250489"/>
          <a:ext cx="838200" cy="18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148182</xdr:rowOff>
    </xdr:from>
    <xdr:to>
      <xdr:col>50</xdr:col>
      <xdr:colOff>114300</xdr:colOff>
      <xdr:row>96</xdr:row>
      <xdr:rowOff>96354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435932"/>
          <a:ext cx="889000" cy="1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96354</xdr:rowOff>
    </xdr:from>
    <xdr:to>
      <xdr:col>45</xdr:col>
      <xdr:colOff>177800</xdr:colOff>
      <xdr:row>97</xdr:row>
      <xdr:rowOff>163433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555554"/>
          <a:ext cx="889000" cy="23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26772</xdr:rowOff>
    </xdr:from>
    <xdr:to>
      <xdr:col>41</xdr:col>
      <xdr:colOff>50800</xdr:colOff>
      <xdr:row>97</xdr:row>
      <xdr:rowOff>163433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57422"/>
          <a:ext cx="889000" cy="13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83389</xdr:rowOff>
    </xdr:from>
    <xdr:to>
      <xdr:col>55</xdr:col>
      <xdr:colOff>50800</xdr:colOff>
      <xdr:row>95</xdr:row>
      <xdr:rowOff>13539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1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106266</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05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97382</xdr:rowOff>
    </xdr:from>
    <xdr:to>
      <xdr:col>50</xdr:col>
      <xdr:colOff>165100</xdr:colOff>
      <xdr:row>96</xdr:row>
      <xdr:rowOff>27532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3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44059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1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45554</xdr:rowOff>
    </xdr:from>
    <xdr:to>
      <xdr:col>46</xdr:col>
      <xdr:colOff>38100</xdr:colOff>
      <xdr:row>96</xdr:row>
      <xdr:rowOff>147154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0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163681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27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112633</xdr:rowOff>
    </xdr:from>
    <xdr:to>
      <xdr:col>41</xdr:col>
      <xdr:colOff>101600</xdr:colOff>
      <xdr:row>98</xdr:row>
      <xdr:rowOff>42783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59310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1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147422</xdr:rowOff>
    </xdr:from>
    <xdr:to>
      <xdr:col>36</xdr:col>
      <xdr:colOff>165100</xdr:colOff>
      <xdr:row>97</xdr:row>
      <xdr:rowOff>77572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94099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38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154162</xdr:rowOff>
    </xdr:from>
    <xdr:to>
      <xdr:col>85</xdr:col>
      <xdr:colOff>127000</xdr:colOff>
      <xdr:row>33</xdr:row>
      <xdr:rowOff>64957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5297662"/>
          <a:ext cx="838200" cy="4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64957</xdr:rowOff>
    </xdr:from>
    <xdr:to>
      <xdr:col>81</xdr:col>
      <xdr:colOff>50800</xdr:colOff>
      <xdr:row>36</xdr:row>
      <xdr:rowOff>107395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5722807"/>
          <a:ext cx="889000" cy="55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25719</xdr:rowOff>
    </xdr:from>
    <xdr:to>
      <xdr:col>76</xdr:col>
      <xdr:colOff>114300</xdr:colOff>
      <xdr:row>36</xdr:row>
      <xdr:rowOff>107395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197919"/>
          <a:ext cx="889000" cy="8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25719</xdr:rowOff>
    </xdr:from>
    <xdr:to>
      <xdr:col>71</xdr:col>
      <xdr:colOff>177800</xdr:colOff>
      <xdr:row>38</xdr:row>
      <xdr:rowOff>46724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197919"/>
          <a:ext cx="889000" cy="36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103362</xdr:rowOff>
    </xdr:from>
    <xdr:to>
      <xdr:col>85</xdr:col>
      <xdr:colOff>177800</xdr:colOff>
      <xdr:row>31</xdr:row>
      <xdr:rowOff>33512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52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56389</xdr:rowOff>
    </xdr:from>
    <xdr:ext cx="69018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5199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14157</xdr:rowOff>
    </xdr:from>
    <xdr:to>
      <xdr:col>81</xdr:col>
      <xdr:colOff>101600</xdr:colOff>
      <xdr:row>33</xdr:row>
      <xdr:rowOff>115757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56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132284</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181795" y="544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56595</xdr:rowOff>
    </xdr:from>
    <xdr:to>
      <xdr:col>76</xdr:col>
      <xdr:colOff>165100</xdr:colOff>
      <xdr:row>36</xdr:row>
      <xdr:rowOff>158195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22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3272</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292795" y="600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146369</xdr:rowOff>
    </xdr:from>
    <xdr:to>
      <xdr:col>72</xdr:col>
      <xdr:colOff>38100</xdr:colOff>
      <xdr:row>36</xdr:row>
      <xdr:rowOff>76519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14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93046</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03795" y="59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167374</xdr:rowOff>
    </xdr:from>
    <xdr:to>
      <xdr:col>67</xdr:col>
      <xdr:colOff>101600</xdr:colOff>
      <xdr:row>38</xdr:row>
      <xdr:rowOff>97524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1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114050</xdr:rowOff>
    </xdr:from>
    <xdr:ext cx="59901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14795" y="628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118469</xdr:rowOff>
    </xdr:from>
    <xdr:to>
      <xdr:col>85</xdr:col>
      <xdr:colOff>127000</xdr:colOff>
      <xdr:row>75</xdr:row>
      <xdr:rowOff>53093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805769"/>
          <a:ext cx="838200" cy="10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53093</xdr:rowOff>
    </xdr:from>
    <xdr:to>
      <xdr:col>81</xdr:col>
      <xdr:colOff>50800</xdr:colOff>
      <xdr:row>75</xdr:row>
      <xdr:rowOff>133282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911843"/>
          <a:ext cx="889000" cy="8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133282</xdr:rowOff>
    </xdr:from>
    <xdr:to>
      <xdr:col>76</xdr:col>
      <xdr:colOff>114300</xdr:colOff>
      <xdr:row>76</xdr:row>
      <xdr:rowOff>68599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992032"/>
          <a:ext cx="889000" cy="10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68599</xdr:rowOff>
    </xdr:from>
    <xdr:to>
      <xdr:col>71</xdr:col>
      <xdr:colOff>177800</xdr:colOff>
      <xdr:row>76</xdr:row>
      <xdr:rowOff>131745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098799"/>
          <a:ext cx="889000" cy="6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67669</xdr:rowOff>
    </xdr:from>
    <xdr:to>
      <xdr:col>85</xdr:col>
      <xdr:colOff>177800</xdr:colOff>
      <xdr:row>74</xdr:row>
      <xdr:rowOff>169269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7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90546</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60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2293</xdr:rowOff>
    </xdr:from>
    <xdr:to>
      <xdr:col>81</xdr:col>
      <xdr:colOff>101600</xdr:colOff>
      <xdr:row>75</xdr:row>
      <xdr:rowOff>103893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8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120420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63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82482</xdr:rowOff>
    </xdr:from>
    <xdr:to>
      <xdr:col>76</xdr:col>
      <xdr:colOff>165100</xdr:colOff>
      <xdr:row>76</xdr:row>
      <xdr:rowOff>12632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94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29159</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71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17799</xdr:rowOff>
    </xdr:from>
    <xdr:to>
      <xdr:col>72</xdr:col>
      <xdr:colOff>38100</xdr:colOff>
      <xdr:row>76</xdr:row>
      <xdr:rowOff>119399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0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135927</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82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80945</xdr:rowOff>
    </xdr:from>
    <xdr:to>
      <xdr:col>67</xdr:col>
      <xdr:colOff>101600</xdr:colOff>
      <xdr:row>77</xdr:row>
      <xdr:rowOff>11095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27622</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88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94707</xdr:rowOff>
    </xdr:from>
    <xdr:to>
      <xdr:col>85</xdr:col>
      <xdr:colOff>127000</xdr:colOff>
      <xdr:row>98</xdr:row>
      <xdr:rowOff>81607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5525207"/>
          <a:ext cx="838200" cy="135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81607</xdr:rowOff>
    </xdr:from>
    <xdr:to>
      <xdr:col>81</xdr:col>
      <xdr:colOff>50800</xdr:colOff>
      <xdr:row>98</xdr:row>
      <xdr:rowOff>95661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83707"/>
          <a:ext cx="889000" cy="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65681</xdr:rowOff>
    </xdr:from>
    <xdr:to>
      <xdr:col>76</xdr:col>
      <xdr:colOff>114300</xdr:colOff>
      <xdr:row>98</xdr:row>
      <xdr:rowOff>95661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867781"/>
          <a:ext cx="889000" cy="2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20796</xdr:rowOff>
    </xdr:from>
    <xdr:to>
      <xdr:col>71</xdr:col>
      <xdr:colOff>177800</xdr:colOff>
      <xdr:row>98</xdr:row>
      <xdr:rowOff>65681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22896"/>
          <a:ext cx="889000" cy="4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43907</xdr:rowOff>
    </xdr:from>
    <xdr:to>
      <xdr:col>85</xdr:col>
      <xdr:colOff>177800</xdr:colOff>
      <xdr:row>90</xdr:row>
      <xdr:rowOff>145507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547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168384</xdr:rowOff>
    </xdr:from>
    <xdr:ext cx="690189"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5427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30807</xdr:rowOff>
    </xdr:from>
    <xdr:to>
      <xdr:col>81</xdr:col>
      <xdr:colOff>101600</xdr:colOff>
      <xdr:row>98</xdr:row>
      <xdr:rowOff>132407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123534</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92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44861</xdr:rowOff>
    </xdr:from>
    <xdr:to>
      <xdr:col>76</xdr:col>
      <xdr:colOff>165100</xdr:colOff>
      <xdr:row>98</xdr:row>
      <xdr:rowOff>146461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4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137588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14881</xdr:rowOff>
    </xdr:from>
    <xdr:to>
      <xdr:col>72</xdr:col>
      <xdr:colOff>38100</xdr:colOff>
      <xdr:row>98</xdr:row>
      <xdr:rowOff>116481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1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133008</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9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141446</xdr:rowOff>
    </xdr:from>
    <xdr:to>
      <xdr:col>67</xdr:col>
      <xdr:colOff>101600</xdr:colOff>
      <xdr:row>98</xdr:row>
      <xdr:rowOff>71596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7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88123</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54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125718</xdr:rowOff>
    </xdr:from>
    <xdr:to>
      <xdr:col>116</xdr:col>
      <xdr:colOff>63500</xdr:colOff>
      <xdr:row>76</xdr:row>
      <xdr:rowOff>146234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55918"/>
          <a:ext cx="838200" cy="2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125718</xdr:rowOff>
    </xdr:from>
    <xdr:to>
      <xdr:col>111</xdr:col>
      <xdr:colOff>177800</xdr:colOff>
      <xdr:row>77</xdr:row>
      <xdr:rowOff>32426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55918"/>
          <a:ext cx="889000" cy="7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32426</xdr:rowOff>
    </xdr:from>
    <xdr:to>
      <xdr:col>107</xdr:col>
      <xdr:colOff>50800</xdr:colOff>
      <xdr:row>77</xdr:row>
      <xdr:rowOff>53129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34076"/>
          <a:ext cx="8890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53129</xdr:rowOff>
    </xdr:from>
    <xdr:to>
      <xdr:col>102</xdr:col>
      <xdr:colOff>114300</xdr:colOff>
      <xdr:row>77</xdr:row>
      <xdr:rowOff>132766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54779"/>
          <a:ext cx="889000" cy="7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95434</xdr:rowOff>
    </xdr:from>
    <xdr:to>
      <xdr:col>116</xdr:col>
      <xdr:colOff>114300</xdr:colOff>
      <xdr:row>77</xdr:row>
      <xdr:rowOff>25584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73861</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0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74918</xdr:rowOff>
    </xdr:from>
    <xdr:to>
      <xdr:col>112</xdr:col>
      <xdr:colOff>38100</xdr:colOff>
      <xdr:row>77</xdr:row>
      <xdr:rowOff>5068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167645</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1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153076</xdr:rowOff>
    </xdr:from>
    <xdr:to>
      <xdr:col>107</xdr:col>
      <xdr:colOff>101600</xdr:colOff>
      <xdr:row>77</xdr:row>
      <xdr:rowOff>83226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74353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7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2329</xdr:rowOff>
    </xdr:from>
    <xdr:to>
      <xdr:col>102</xdr:col>
      <xdr:colOff>165100</xdr:colOff>
      <xdr:row>77</xdr:row>
      <xdr:rowOff>103929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95056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81966</xdr:rowOff>
    </xdr:from>
    <xdr:to>
      <xdr:col>98</xdr:col>
      <xdr:colOff>38100</xdr:colOff>
      <xdr:row>78</xdr:row>
      <xdr:rowOff>12116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3243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7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R6.1.1</a:t>
          </a:r>
          <a:r>
            <a:rPr kumimoji="1" lang="ja-JP" altLang="en-US" sz="1300">
              <a:latin typeface="ＭＳ Ｐゴシック" panose="020B0600070205080204" pitchFamily="50" charset="-128"/>
              <a:ea typeface="ＭＳ Ｐゴシック" panose="020B0600070205080204" pitchFamily="50" charset="-128"/>
            </a:rPr>
            <a:t>現在）と少ないため、ほとんどの項目で類似団体平均を大きく上回っている。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歳出決算総額は、</a:t>
          </a:r>
          <a:r>
            <a:rPr kumimoji="1" lang="en-US" altLang="ja-JP" sz="1300">
              <a:latin typeface="ＭＳ Ｐゴシック" panose="020B0600070205080204" pitchFamily="50" charset="-128"/>
              <a:ea typeface="ＭＳ Ｐゴシック" panose="020B0600070205080204" pitchFamily="50" charset="-128"/>
            </a:rPr>
            <a:t>4,976,250</a:t>
          </a:r>
          <a:r>
            <a:rPr kumimoji="1" lang="ja-JP" altLang="en-US" sz="1300">
              <a:latin typeface="ＭＳ Ｐゴシック" panose="020B0600070205080204" pitchFamily="50" charset="-128"/>
              <a:ea typeface="ＭＳ Ｐゴシック" panose="020B0600070205080204" pitchFamily="50" charset="-128"/>
            </a:rPr>
            <a:t>千円、住民一人当たり</a:t>
          </a:r>
          <a:r>
            <a:rPr kumimoji="1" lang="en-US" altLang="ja-JP" sz="1300">
              <a:latin typeface="ＭＳ Ｐゴシック" panose="020B0600070205080204" pitchFamily="50" charset="-128"/>
              <a:ea typeface="ＭＳ Ｐゴシック" panose="020B0600070205080204" pitchFamily="50" charset="-128"/>
            </a:rPr>
            <a:t>5,282,643</a:t>
          </a:r>
          <a:r>
            <a:rPr kumimoji="1" lang="ja-JP" altLang="en-US" sz="1300">
              <a:latin typeface="ＭＳ Ｐゴシック" panose="020B0600070205080204" pitchFamily="50" charset="-128"/>
              <a:ea typeface="ＭＳ Ｐゴシック" panose="020B0600070205080204" pitchFamily="50" charset="-128"/>
            </a:rPr>
            <a:t>円と大幅に増額となっている。これば物価高騰支援給付金や五木村振興計画に基づく新設事業の増及び災害復旧事業費などの事業が主な要因である。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補助費及び普通建設事業費（災害復旧事業含む）においては、振興計画に基づき公共施設の新設・維持、令和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年豪雨及び台風災害によるものが要因である。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積立金は、熊本県より振興交付金として</a:t>
          </a:r>
          <a:r>
            <a:rPr kumimoji="1" lang="en-US" altLang="ja-JP" sz="1300">
              <a:latin typeface="ＭＳ Ｐゴシック" panose="020B0600070205080204" pitchFamily="50" charset="-128"/>
              <a:ea typeface="ＭＳ Ｐゴシック" panose="020B0600070205080204" pitchFamily="50" charset="-128"/>
            </a:rPr>
            <a:t>1,000,000</a:t>
          </a:r>
          <a:r>
            <a:rPr kumimoji="1" lang="ja-JP" altLang="en-US" sz="1300">
              <a:latin typeface="ＭＳ Ｐゴシック" panose="020B0600070205080204" pitchFamily="50" charset="-128"/>
              <a:ea typeface="ＭＳ Ｐゴシック" panose="020B0600070205080204" pitchFamily="50" charset="-128"/>
            </a:rPr>
            <a:t>千円を受け入れ、特別会計を増設して積立てたものが要因である。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今後は、”ひかり輝く”あらたな五木村振興計画及び公共施設総合管理計画等における更新費用推計も活用しながら、事業の取捨選択を行いながら事業量の管理を進めていく。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なお、当該指標を用いた団体間比較は実用性に乏しく、例えば人口・面積等が類似している団体を全国に求め、比較を行った方が、効果的な分析が可能と考える。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
938
252.92
5,188,255
4,976,250
196,564
1,424,521
3,521,047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26714</xdr:rowOff>
    </xdr:from>
    <xdr:to>
      <xdr:col>24</xdr:col>
      <xdr:colOff>63500</xdr:colOff>
      <xdr:row>33</xdr:row>
      <xdr:rowOff>53518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5684564"/>
          <a:ext cx="838200" cy="2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26714</xdr:rowOff>
    </xdr:from>
    <xdr:to>
      <xdr:col>19</xdr:col>
      <xdr:colOff>177800</xdr:colOff>
      <xdr:row>33</xdr:row>
      <xdr:rowOff>158655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684564"/>
          <a:ext cx="889000" cy="13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158655</xdr:rowOff>
    </xdr:from>
    <xdr:to>
      <xdr:col>15</xdr:col>
      <xdr:colOff>50800</xdr:colOff>
      <xdr:row>33</xdr:row>
      <xdr:rowOff>166122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816505"/>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166122</xdr:rowOff>
    </xdr:from>
    <xdr:to>
      <xdr:col>10</xdr:col>
      <xdr:colOff>114300</xdr:colOff>
      <xdr:row>34</xdr:row>
      <xdr:rowOff>28486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823972"/>
          <a:ext cx="889000" cy="3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2718</xdr:rowOff>
    </xdr:from>
    <xdr:to>
      <xdr:col>24</xdr:col>
      <xdr:colOff>114300</xdr:colOff>
      <xdr:row>33</xdr:row>
      <xdr:rowOff>104318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66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25595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51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147364</xdr:rowOff>
    </xdr:from>
    <xdr:to>
      <xdr:col>20</xdr:col>
      <xdr:colOff>38100</xdr:colOff>
      <xdr:row>33</xdr:row>
      <xdr:rowOff>77514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63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94041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40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107855</xdr:rowOff>
    </xdr:from>
    <xdr:to>
      <xdr:col>15</xdr:col>
      <xdr:colOff>101600</xdr:colOff>
      <xdr:row>34</xdr:row>
      <xdr:rowOff>38005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7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54532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54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115322</xdr:rowOff>
    </xdr:from>
    <xdr:to>
      <xdr:col>10</xdr:col>
      <xdr:colOff>165100</xdr:colOff>
      <xdr:row>34</xdr:row>
      <xdr:rowOff>45472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77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61999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54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149136</xdr:rowOff>
    </xdr:from>
    <xdr:to>
      <xdr:col>6</xdr:col>
      <xdr:colOff>38100</xdr:colOff>
      <xdr:row>34</xdr:row>
      <xdr:rowOff>79286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80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95813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58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98346</xdr:rowOff>
    </xdr:from>
    <xdr:to>
      <xdr:col>24</xdr:col>
      <xdr:colOff>63500</xdr:colOff>
      <xdr:row>56</xdr:row>
      <xdr:rowOff>13229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8842296"/>
          <a:ext cx="838200" cy="77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13229</xdr:rowOff>
    </xdr:from>
    <xdr:to>
      <xdr:col>19</xdr:col>
      <xdr:colOff>177800</xdr:colOff>
      <xdr:row>56</xdr:row>
      <xdr:rowOff>82800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614429"/>
          <a:ext cx="8890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30555</xdr:rowOff>
    </xdr:from>
    <xdr:to>
      <xdr:col>15</xdr:col>
      <xdr:colOff>50800</xdr:colOff>
      <xdr:row>56</xdr:row>
      <xdr:rowOff>82800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631755"/>
          <a:ext cx="889000" cy="5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30555</xdr:rowOff>
    </xdr:from>
    <xdr:to>
      <xdr:col>10</xdr:col>
      <xdr:colOff>114300</xdr:colOff>
      <xdr:row>56</xdr:row>
      <xdr:rowOff>49257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631755"/>
          <a:ext cx="889000" cy="1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47546</xdr:rowOff>
    </xdr:from>
    <xdr:to>
      <xdr:col>24</xdr:col>
      <xdr:colOff>114300</xdr:colOff>
      <xdr:row>51</xdr:row>
      <xdr:rowOff>149146</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87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133923</xdr:rowOff>
    </xdr:from>
    <xdr:ext cx="690189"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87064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133879</xdr:rowOff>
    </xdr:from>
    <xdr:to>
      <xdr:col>20</xdr:col>
      <xdr:colOff>38100</xdr:colOff>
      <xdr:row>56</xdr:row>
      <xdr:rowOff>64029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5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80556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33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32000</xdr:rowOff>
    </xdr:from>
    <xdr:to>
      <xdr:col>15</xdr:col>
      <xdr:colOff>101600</xdr:colOff>
      <xdr:row>56</xdr:row>
      <xdr:rowOff>133600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3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150127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0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151205</xdr:rowOff>
    </xdr:from>
    <xdr:to>
      <xdr:col>10</xdr:col>
      <xdr:colOff>165100</xdr:colOff>
      <xdr:row>56</xdr:row>
      <xdr:rowOff>81355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5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97882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35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169907</xdr:rowOff>
    </xdr:from>
    <xdr:to>
      <xdr:col>6</xdr:col>
      <xdr:colOff>38100</xdr:colOff>
      <xdr:row>56</xdr:row>
      <xdr:rowOff>100057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116584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37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71739</xdr:rowOff>
    </xdr:from>
    <xdr:to>
      <xdr:col>24</xdr:col>
      <xdr:colOff>63500</xdr:colOff>
      <xdr:row>75</xdr:row>
      <xdr:rowOff>148101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30489"/>
          <a:ext cx="838200" cy="7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142053</xdr:rowOff>
    </xdr:from>
    <xdr:to>
      <xdr:col>19</xdr:col>
      <xdr:colOff>177800</xdr:colOff>
      <xdr:row>75</xdr:row>
      <xdr:rowOff>148101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00803"/>
          <a:ext cx="889000" cy="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142053</xdr:rowOff>
    </xdr:from>
    <xdr:to>
      <xdr:col>15</xdr:col>
      <xdr:colOff>50800</xdr:colOff>
      <xdr:row>75</xdr:row>
      <xdr:rowOff>165466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00803"/>
          <a:ext cx="8890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165466</xdr:rowOff>
    </xdr:from>
    <xdr:to>
      <xdr:col>10</xdr:col>
      <xdr:colOff>114300</xdr:colOff>
      <xdr:row>76</xdr:row>
      <xdr:rowOff>56496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24216"/>
          <a:ext cx="889000" cy="6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20939</xdr:rowOff>
    </xdr:from>
    <xdr:to>
      <xdr:col>24</xdr:col>
      <xdr:colOff>114300</xdr:colOff>
      <xdr:row>75</xdr:row>
      <xdr:rowOff>122539</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7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43816</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73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97301</xdr:rowOff>
    </xdr:from>
    <xdr:to>
      <xdr:col>20</xdr:col>
      <xdr:colOff>38100</xdr:colOff>
      <xdr:row>76</xdr:row>
      <xdr:rowOff>27451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43978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3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91253</xdr:rowOff>
    </xdr:from>
    <xdr:to>
      <xdr:col>15</xdr:col>
      <xdr:colOff>101600</xdr:colOff>
      <xdr:row>76</xdr:row>
      <xdr:rowOff>21403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37930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2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114665</xdr:rowOff>
    </xdr:from>
    <xdr:to>
      <xdr:col>10</xdr:col>
      <xdr:colOff>165100</xdr:colOff>
      <xdr:row>76</xdr:row>
      <xdr:rowOff>44816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734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61342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74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5696</xdr:rowOff>
    </xdr:from>
    <xdr:to>
      <xdr:col>6</xdr:col>
      <xdr:colOff>38100</xdr:colOff>
      <xdr:row>76</xdr:row>
      <xdr:rowOff>107296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3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123822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26619</xdr:rowOff>
    </xdr:from>
    <xdr:to>
      <xdr:col>24</xdr:col>
      <xdr:colOff>63500</xdr:colOff>
      <xdr:row>97</xdr:row>
      <xdr:rowOff>100848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57269"/>
          <a:ext cx="838200" cy="7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26619</xdr:rowOff>
    </xdr:from>
    <xdr:to>
      <xdr:col>19</xdr:col>
      <xdr:colOff>177800</xdr:colOff>
      <xdr:row>97</xdr:row>
      <xdr:rowOff>114356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57269"/>
          <a:ext cx="889000" cy="8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70810</xdr:rowOff>
    </xdr:from>
    <xdr:to>
      <xdr:col>15</xdr:col>
      <xdr:colOff>50800</xdr:colOff>
      <xdr:row>97</xdr:row>
      <xdr:rowOff>114356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01460"/>
          <a:ext cx="889000" cy="4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23354</xdr:rowOff>
    </xdr:from>
    <xdr:to>
      <xdr:col>10</xdr:col>
      <xdr:colOff>114300</xdr:colOff>
      <xdr:row>97</xdr:row>
      <xdr:rowOff>70810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54004"/>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50048</xdr:rowOff>
    </xdr:from>
    <xdr:to>
      <xdr:col>24</xdr:col>
      <xdr:colOff>114300</xdr:colOff>
      <xdr:row>97</xdr:row>
      <xdr:rowOff>151648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8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72925</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3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147269</xdr:rowOff>
    </xdr:from>
    <xdr:to>
      <xdr:col>20</xdr:col>
      <xdr:colOff>38100</xdr:colOff>
      <xdr:row>97</xdr:row>
      <xdr:rowOff>77419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93946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8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63556</xdr:rowOff>
    </xdr:from>
    <xdr:to>
      <xdr:col>15</xdr:col>
      <xdr:colOff>101600</xdr:colOff>
      <xdr:row>97</xdr:row>
      <xdr:rowOff>165156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10233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20010</xdr:rowOff>
    </xdr:from>
    <xdr:to>
      <xdr:col>10</xdr:col>
      <xdr:colOff>165100</xdr:colOff>
      <xdr:row>97</xdr:row>
      <xdr:rowOff>121610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138137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2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144004</xdr:rowOff>
    </xdr:from>
    <xdr:to>
      <xdr:col>6</xdr:col>
      <xdr:colOff>38100</xdr:colOff>
      <xdr:row>97</xdr:row>
      <xdr:rowOff>74154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90681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78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89408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75958"/>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87122</xdr:rowOff>
    </xdr:from>
    <xdr:to>
      <xdr:col>45</xdr:col>
      <xdr:colOff>177800</xdr:colOff>
      <xdr:row>39</xdr:row>
      <xdr:rowOff>89408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736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87122</xdr:rowOff>
    </xdr:from>
    <xdr:to>
      <xdr:col>41</xdr:col>
      <xdr:colOff>50800</xdr:colOff>
      <xdr:row>39</xdr:row>
      <xdr:rowOff>91041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77367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38608</xdr:rowOff>
    </xdr:from>
    <xdr:to>
      <xdr:col>46</xdr:col>
      <xdr:colOff>38100</xdr:colOff>
      <xdr:row>39</xdr:row>
      <xdr:rowOff>140208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131335</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36322</xdr:rowOff>
    </xdr:from>
    <xdr:to>
      <xdr:col>41</xdr:col>
      <xdr:colOff>101600</xdr:colOff>
      <xdr:row>39</xdr:row>
      <xdr:rowOff>137922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129049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815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40241</xdr:rowOff>
    </xdr:from>
    <xdr:to>
      <xdr:col>36</xdr:col>
      <xdr:colOff>165100</xdr:colOff>
      <xdr:row>39</xdr:row>
      <xdr:rowOff>141841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132968</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105257</xdr:rowOff>
    </xdr:from>
    <xdr:to>
      <xdr:col>55</xdr:col>
      <xdr:colOff>0</xdr:colOff>
      <xdr:row>56</xdr:row>
      <xdr:rowOff>137917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706457"/>
          <a:ext cx="838200" cy="3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117297</xdr:rowOff>
    </xdr:from>
    <xdr:to>
      <xdr:col>50</xdr:col>
      <xdr:colOff>114300</xdr:colOff>
      <xdr:row>56</xdr:row>
      <xdr:rowOff>137917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718497"/>
          <a:ext cx="8890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117297</xdr:rowOff>
    </xdr:from>
    <xdr:to>
      <xdr:col>45</xdr:col>
      <xdr:colOff>177800</xdr:colOff>
      <xdr:row>57</xdr:row>
      <xdr:rowOff>21607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718497"/>
          <a:ext cx="889000" cy="7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143949</xdr:rowOff>
    </xdr:from>
    <xdr:to>
      <xdr:col>41</xdr:col>
      <xdr:colOff>50800</xdr:colOff>
      <xdr:row>57</xdr:row>
      <xdr:rowOff>21607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745149"/>
          <a:ext cx="889000" cy="4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54457</xdr:rowOff>
    </xdr:from>
    <xdr:to>
      <xdr:col>55</xdr:col>
      <xdr:colOff>50800</xdr:colOff>
      <xdr:row>56</xdr:row>
      <xdr:rowOff>156057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6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77334</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0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87117</xdr:rowOff>
    </xdr:from>
    <xdr:to>
      <xdr:col>50</xdr:col>
      <xdr:colOff>165100</xdr:colOff>
      <xdr:row>57</xdr:row>
      <xdr:rowOff>17267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8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33794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46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66497</xdr:rowOff>
    </xdr:from>
    <xdr:to>
      <xdr:col>46</xdr:col>
      <xdr:colOff>38100</xdr:colOff>
      <xdr:row>56</xdr:row>
      <xdr:rowOff>168097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6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13174</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44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142257</xdr:rowOff>
    </xdr:from>
    <xdr:to>
      <xdr:col>41</xdr:col>
      <xdr:colOff>101600</xdr:colOff>
      <xdr:row>57</xdr:row>
      <xdr:rowOff>72407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88934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1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93149</xdr:rowOff>
    </xdr:from>
    <xdr:to>
      <xdr:col>36</xdr:col>
      <xdr:colOff>165100</xdr:colOff>
      <xdr:row>57</xdr:row>
      <xdr:rowOff>23299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39826</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46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86196</xdr:rowOff>
    </xdr:from>
    <xdr:to>
      <xdr:col>55</xdr:col>
      <xdr:colOff>0</xdr:colOff>
      <xdr:row>76</xdr:row>
      <xdr:rowOff>127409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116396"/>
          <a:ext cx="8382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86196</xdr:rowOff>
    </xdr:from>
    <xdr:to>
      <xdr:col>50</xdr:col>
      <xdr:colOff>114300</xdr:colOff>
      <xdr:row>76</xdr:row>
      <xdr:rowOff>107186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116396"/>
          <a:ext cx="889000" cy="2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161113</xdr:rowOff>
    </xdr:from>
    <xdr:to>
      <xdr:col>45</xdr:col>
      <xdr:colOff>177800</xdr:colOff>
      <xdr:row>76</xdr:row>
      <xdr:rowOff>107186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019863"/>
          <a:ext cx="889000" cy="1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161113</xdr:rowOff>
    </xdr:from>
    <xdr:to>
      <xdr:col>41</xdr:col>
      <xdr:colOff>50800</xdr:colOff>
      <xdr:row>77</xdr:row>
      <xdr:rowOff>35908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019863"/>
          <a:ext cx="889000" cy="2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76609</xdr:rowOff>
    </xdr:from>
    <xdr:to>
      <xdr:col>55</xdr:col>
      <xdr:colOff>50800</xdr:colOff>
      <xdr:row>77</xdr:row>
      <xdr:rowOff>6759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99486</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95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35396</xdr:rowOff>
    </xdr:from>
    <xdr:to>
      <xdr:col>50</xdr:col>
      <xdr:colOff>165100</xdr:colOff>
      <xdr:row>76</xdr:row>
      <xdr:rowOff>136996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0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153523</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84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56386</xdr:rowOff>
    </xdr:from>
    <xdr:to>
      <xdr:col>46</xdr:col>
      <xdr:colOff>38100</xdr:colOff>
      <xdr:row>76</xdr:row>
      <xdr:rowOff>157986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0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3063</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86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110312</xdr:rowOff>
    </xdr:from>
    <xdr:to>
      <xdr:col>41</xdr:col>
      <xdr:colOff>101600</xdr:colOff>
      <xdr:row>76</xdr:row>
      <xdr:rowOff>40463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969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56989</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74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156558</xdr:rowOff>
    </xdr:from>
    <xdr:to>
      <xdr:col>36</xdr:col>
      <xdr:colOff>165100</xdr:colOff>
      <xdr:row>77</xdr:row>
      <xdr:rowOff>86708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1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103235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9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170630</xdr:rowOff>
    </xdr:from>
    <xdr:to>
      <xdr:col>55</xdr:col>
      <xdr:colOff>0</xdr:colOff>
      <xdr:row>96</xdr:row>
      <xdr:rowOff>107519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58380"/>
          <a:ext cx="838200" cy="10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120839</xdr:rowOff>
    </xdr:from>
    <xdr:to>
      <xdr:col>50</xdr:col>
      <xdr:colOff>114300</xdr:colOff>
      <xdr:row>96</xdr:row>
      <xdr:rowOff>107519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408589"/>
          <a:ext cx="889000" cy="1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120839</xdr:rowOff>
    </xdr:from>
    <xdr:to>
      <xdr:col>45</xdr:col>
      <xdr:colOff>177800</xdr:colOff>
      <xdr:row>96</xdr:row>
      <xdr:rowOff>114036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08589"/>
          <a:ext cx="889000" cy="16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29902</xdr:rowOff>
    </xdr:from>
    <xdr:to>
      <xdr:col>41</xdr:col>
      <xdr:colOff>50800</xdr:colOff>
      <xdr:row>96</xdr:row>
      <xdr:rowOff>114036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489102"/>
          <a:ext cx="889000" cy="8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119830</xdr:rowOff>
    </xdr:from>
    <xdr:to>
      <xdr:col>55</xdr:col>
      <xdr:colOff>50800</xdr:colOff>
      <xdr:row>96</xdr:row>
      <xdr:rowOff>49980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0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142707</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5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56719</xdr:rowOff>
    </xdr:from>
    <xdr:to>
      <xdr:col>50</xdr:col>
      <xdr:colOff>165100</xdr:colOff>
      <xdr:row>96</xdr:row>
      <xdr:rowOff>158319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3396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29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70039</xdr:rowOff>
    </xdr:from>
    <xdr:to>
      <xdr:col>46</xdr:col>
      <xdr:colOff>38100</xdr:colOff>
      <xdr:row>96</xdr:row>
      <xdr:rowOff>189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3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16716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13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63236</xdr:rowOff>
    </xdr:from>
    <xdr:to>
      <xdr:col>41</xdr:col>
      <xdr:colOff>101600</xdr:colOff>
      <xdr:row>96</xdr:row>
      <xdr:rowOff>164836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2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9913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29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150552</xdr:rowOff>
    </xdr:from>
    <xdr:to>
      <xdr:col>36</xdr:col>
      <xdr:colOff>165100</xdr:colOff>
      <xdr:row>96</xdr:row>
      <xdr:rowOff>80702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97229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21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108679</xdr:rowOff>
    </xdr:from>
    <xdr:to>
      <xdr:col>85</xdr:col>
      <xdr:colOff>126364</xdr:colOff>
      <xdr:row>39</xdr:row>
      <xdr:rowOff>13440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595079"/>
          <a:ext cx="1269" cy="110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17267</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0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13440</xdr:rowOff>
    </xdr:from>
    <xdr:to>
      <xdr:col>86</xdr:col>
      <xdr:colOff>25400</xdr:colOff>
      <xdr:row>39</xdr:row>
      <xdr:rowOff>13440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9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55356</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108679</xdr:rowOff>
    </xdr:from>
    <xdr:to>
      <xdr:col>86</xdr:col>
      <xdr:colOff>25400</xdr:colOff>
      <xdr:row>32</xdr:row>
      <xdr:rowOff>108679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59442</xdr:rowOff>
    </xdr:from>
    <xdr:to>
      <xdr:col>85</xdr:col>
      <xdr:colOff>127000</xdr:colOff>
      <xdr:row>37</xdr:row>
      <xdr:rowOff>30593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717292"/>
          <a:ext cx="838200" cy="65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89467</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43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111040</xdr:rowOff>
    </xdr:from>
    <xdr:to>
      <xdr:col>85</xdr:col>
      <xdr:colOff>177800</xdr:colOff>
      <xdr:row>38</xdr:row>
      <xdr:rowOff>41190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59442</xdr:rowOff>
    </xdr:from>
    <xdr:to>
      <xdr:col>81</xdr:col>
      <xdr:colOff>50800</xdr:colOff>
      <xdr:row>37</xdr:row>
      <xdr:rowOff>772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717292"/>
          <a:ext cx="889000" cy="62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116644</xdr:rowOff>
    </xdr:from>
    <xdr:to>
      <xdr:col>81</xdr:col>
      <xdr:colOff>101600</xdr:colOff>
      <xdr:row>38</xdr:row>
      <xdr:rowOff>46794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6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37921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55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102617</xdr:rowOff>
    </xdr:from>
    <xdr:to>
      <xdr:col>76</xdr:col>
      <xdr:colOff>114300</xdr:colOff>
      <xdr:row>37</xdr:row>
      <xdr:rowOff>772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246117"/>
          <a:ext cx="889000" cy="109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119609</xdr:rowOff>
    </xdr:from>
    <xdr:to>
      <xdr:col>76</xdr:col>
      <xdr:colOff>165100</xdr:colOff>
      <xdr:row>38</xdr:row>
      <xdr:rowOff>49758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632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40886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55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102617</xdr:rowOff>
    </xdr:from>
    <xdr:to>
      <xdr:col>71</xdr:col>
      <xdr:colOff>177800</xdr:colOff>
      <xdr:row>33</xdr:row>
      <xdr:rowOff>128343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246117"/>
          <a:ext cx="889000" cy="54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69991</xdr:rowOff>
    </xdr:from>
    <xdr:to>
      <xdr:col>72</xdr:col>
      <xdr:colOff>38100</xdr:colOff>
      <xdr:row>38</xdr:row>
      <xdr:rowOff>141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162718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50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134529</xdr:rowOff>
    </xdr:from>
    <xdr:to>
      <xdr:col>67</xdr:col>
      <xdr:colOff>101600</xdr:colOff>
      <xdr:row>38</xdr:row>
      <xdr:rowOff>64678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55805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151243</xdr:rowOff>
    </xdr:from>
    <xdr:to>
      <xdr:col>85</xdr:col>
      <xdr:colOff>177800</xdr:colOff>
      <xdr:row>37</xdr:row>
      <xdr:rowOff>81393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2670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7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8642</xdr:rowOff>
    </xdr:from>
    <xdr:to>
      <xdr:col>81</xdr:col>
      <xdr:colOff>101600</xdr:colOff>
      <xdr:row>33</xdr:row>
      <xdr:rowOff>110242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66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126769</xdr:rowOff>
    </xdr:from>
    <xdr:ext cx="59901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181795" y="544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121422</xdr:rowOff>
    </xdr:from>
    <xdr:to>
      <xdr:col>76</xdr:col>
      <xdr:colOff>165100</xdr:colOff>
      <xdr:row>37</xdr:row>
      <xdr:rowOff>51572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68099</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292795" y="606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51817</xdr:rowOff>
    </xdr:from>
    <xdr:to>
      <xdr:col>72</xdr:col>
      <xdr:colOff>38100</xdr:colOff>
      <xdr:row>30</xdr:row>
      <xdr:rowOff>153417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19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28</xdr:row>
      <xdr:rowOff>169944</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03795" y="497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77543</xdr:rowOff>
    </xdr:from>
    <xdr:to>
      <xdr:col>67</xdr:col>
      <xdr:colOff>101600</xdr:colOff>
      <xdr:row>34</xdr:row>
      <xdr:rowOff>7693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73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24220</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14795" y="551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33357</xdr:rowOff>
    </xdr:from>
    <xdr:to>
      <xdr:col>85</xdr:col>
      <xdr:colOff>127000</xdr:colOff>
      <xdr:row>57</xdr:row>
      <xdr:rowOff>48751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06007"/>
          <a:ext cx="838200" cy="1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33357</xdr:rowOff>
    </xdr:from>
    <xdr:to>
      <xdr:col>81</xdr:col>
      <xdr:colOff>50800</xdr:colOff>
      <xdr:row>57</xdr:row>
      <xdr:rowOff>78565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06007"/>
          <a:ext cx="8890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50660</xdr:rowOff>
    </xdr:from>
    <xdr:to>
      <xdr:col>76</xdr:col>
      <xdr:colOff>114300</xdr:colOff>
      <xdr:row>57</xdr:row>
      <xdr:rowOff>78565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823310"/>
          <a:ext cx="8890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50660</xdr:rowOff>
    </xdr:from>
    <xdr:to>
      <xdr:col>71</xdr:col>
      <xdr:colOff>177800</xdr:colOff>
      <xdr:row>57</xdr:row>
      <xdr:rowOff>64689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823310"/>
          <a:ext cx="88900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169401</xdr:rowOff>
    </xdr:from>
    <xdr:to>
      <xdr:col>85</xdr:col>
      <xdr:colOff>177800</xdr:colOff>
      <xdr:row>57</xdr:row>
      <xdr:rowOff>99551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20828</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62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154007</xdr:rowOff>
    </xdr:from>
    <xdr:to>
      <xdr:col>81</xdr:col>
      <xdr:colOff>101600</xdr:colOff>
      <xdr:row>57</xdr:row>
      <xdr:rowOff>84157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100684</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5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27765</xdr:rowOff>
    </xdr:from>
    <xdr:to>
      <xdr:col>76</xdr:col>
      <xdr:colOff>165100</xdr:colOff>
      <xdr:row>57</xdr:row>
      <xdr:rowOff>129365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145892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57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171310</xdr:rowOff>
    </xdr:from>
    <xdr:to>
      <xdr:col>72</xdr:col>
      <xdr:colOff>38100</xdr:colOff>
      <xdr:row>57</xdr:row>
      <xdr:rowOff>101460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7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117987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54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13889</xdr:rowOff>
    </xdr:from>
    <xdr:to>
      <xdr:col>67</xdr:col>
      <xdr:colOff>101600</xdr:colOff>
      <xdr:row>57</xdr:row>
      <xdr:rowOff>115489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8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132016</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56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154161</xdr:rowOff>
    </xdr:from>
    <xdr:to>
      <xdr:col>85</xdr:col>
      <xdr:colOff>127000</xdr:colOff>
      <xdr:row>73</xdr:row>
      <xdr:rowOff>64957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2155661"/>
          <a:ext cx="838200" cy="4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64957</xdr:rowOff>
    </xdr:from>
    <xdr:to>
      <xdr:col>81</xdr:col>
      <xdr:colOff>50800</xdr:colOff>
      <xdr:row>76</xdr:row>
      <xdr:rowOff>107395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2580807"/>
          <a:ext cx="889000" cy="55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25719</xdr:rowOff>
    </xdr:from>
    <xdr:to>
      <xdr:col>76</xdr:col>
      <xdr:colOff>114300</xdr:colOff>
      <xdr:row>76</xdr:row>
      <xdr:rowOff>107395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055919"/>
          <a:ext cx="889000" cy="8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25719</xdr:rowOff>
    </xdr:from>
    <xdr:to>
      <xdr:col>71</xdr:col>
      <xdr:colOff>177800</xdr:colOff>
      <xdr:row>78</xdr:row>
      <xdr:rowOff>46723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055919"/>
          <a:ext cx="889000" cy="36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103361</xdr:rowOff>
    </xdr:from>
    <xdr:to>
      <xdr:col>85</xdr:col>
      <xdr:colOff>177800</xdr:colOff>
      <xdr:row>71</xdr:row>
      <xdr:rowOff>33511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210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56388</xdr:rowOff>
    </xdr:from>
    <xdr:ext cx="69018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2057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14157</xdr:rowOff>
    </xdr:from>
    <xdr:to>
      <xdr:col>81</xdr:col>
      <xdr:colOff>101600</xdr:colOff>
      <xdr:row>73</xdr:row>
      <xdr:rowOff>115757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253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132284</xdr:rowOff>
    </xdr:from>
    <xdr:ext cx="59901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181795" y="1230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56595</xdr:rowOff>
    </xdr:from>
    <xdr:to>
      <xdr:col>76</xdr:col>
      <xdr:colOff>165100</xdr:colOff>
      <xdr:row>76</xdr:row>
      <xdr:rowOff>158195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0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3272</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292795" y="1286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146369</xdr:rowOff>
    </xdr:from>
    <xdr:to>
      <xdr:col>72</xdr:col>
      <xdr:colOff>38100</xdr:colOff>
      <xdr:row>76</xdr:row>
      <xdr:rowOff>76519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00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93046</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03795" y="1278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167373</xdr:rowOff>
    </xdr:from>
    <xdr:to>
      <xdr:col>67</xdr:col>
      <xdr:colOff>101600</xdr:colOff>
      <xdr:row>78</xdr:row>
      <xdr:rowOff>97523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6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114050</xdr:rowOff>
    </xdr:from>
    <xdr:ext cx="59901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14795" y="1314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118469</xdr:rowOff>
    </xdr:from>
    <xdr:to>
      <xdr:col>85</xdr:col>
      <xdr:colOff>127000</xdr:colOff>
      <xdr:row>95</xdr:row>
      <xdr:rowOff>53093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234769"/>
          <a:ext cx="838200" cy="10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53093</xdr:rowOff>
    </xdr:from>
    <xdr:to>
      <xdr:col>81</xdr:col>
      <xdr:colOff>50800</xdr:colOff>
      <xdr:row>95</xdr:row>
      <xdr:rowOff>133282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340843"/>
          <a:ext cx="889000" cy="8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133282</xdr:rowOff>
    </xdr:from>
    <xdr:to>
      <xdr:col>76</xdr:col>
      <xdr:colOff>114300</xdr:colOff>
      <xdr:row>96</xdr:row>
      <xdr:rowOff>68599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421032"/>
          <a:ext cx="889000" cy="10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68599</xdr:rowOff>
    </xdr:from>
    <xdr:to>
      <xdr:col>71</xdr:col>
      <xdr:colOff>177800</xdr:colOff>
      <xdr:row>96</xdr:row>
      <xdr:rowOff>131745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527799"/>
          <a:ext cx="889000" cy="6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67669</xdr:rowOff>
    </xdr:from>
    <xdr:to>
      <xdr:col>85</xdr:col>
      <xdr:colOff>177800</xdr:colOff>
      <xdr:row>94</xdr:row>
      <xdr:rowOff>169269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1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90546</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03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2293</xdr:rowOff>
    </xdr:from>
    <xdr:to>
      <xdr:col>81</xdr:col>
      <xdr:colOff>101600</xdr:colOff>
      <xdr:row>95</xdr:row>
      <xdr:rowOff>103893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2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120420</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06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82482</xdr:rowOff>
    </xdr:from>
    <xdr:to>
      <xdr:col>76</xdr:col>
      <xdr:colOff>165100</xdr:colOff>
      <xdr:row>96</xdr:row>
      <xdr:rowOff>12632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37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29159</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14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17799</xdr:rowOff>
    </xdr:from>
    <xdr:to>
      <xdr:col>72</xdr:col>
      <xdr:colOff>38100</xdr:colOff>
      <xdr:row>96</xdr:row>
      <xdr:rowOff>119399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4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135926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25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80945</xdr:rowOff>
    </xdr:from>
    <xdr:to>
      <xdr:col>67</xdr:col>
      <xdr:colOff>101600</xdr:colOff>
      <xdr:row>97</xdr:row>
      <xdr:rowOff>11095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27622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31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R6.1.1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現在）と少ないため、ほとんどの項目で類似団体平均を大きく上回っている。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特に、対前年度と比較して、大幅に増額している費用が、総務費及び災害復旧費である。また、大幅に減額している費用が消防費である。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総務費においては、特別会計への繰出金や庁舎非常用発電等の改修工事及び振興基金への積み立てが要因である。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災害復旧費においては、令和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月豪雨災害の復旧継続に加え令和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年度災害復旧事業の増が要因である。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消防費においては、デジタル防災行政無線個別受信機設置工事が完了したことによる減が要因である。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今後は、”ひかり輝く”あらたな五木村振興計画及び公共施設総合管理計画等における更新費用推計も活用しながら、事業の取捨選択を行いながら事業量の管理を進めていく。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なお、当該指標を用いた団体間比較は実用性に乏しく、例えば人口・面積等が類似している団体を全国に求め、比較を行った方が、効果的な分析が可能と考える。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財政調整基金については、中長期的な見通しのもと決算剰余金を中心に積み立てるとともに、適正な基金管理を進め最低限の取り崩しに努めている。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実質収支額は、黒字を維持しているものの、実質単年度収支は対前年度比５．２１ポイント改善がみられるが、赤字となった。財政の健全化に向けた取り組にみ努めていく。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年度決算においては、全会計黒字となっている。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今後も適正な財政管理に努めていく。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年度より増加に転じている。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大型公共施設の地方債元利償還が始まったことによる。今後は、令和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月豪雨災害に伴う復旧事業並びに公共施設事業に伴う地方債元利償還が増えてくるため、事業の計画的な見直しを含め新規発行債の抑制や地方債現在高の総枠管理に努めていく。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将来負担額については、前年度より増額となった一方で、充当可能基金も増額となったため、ある一定の改善傾向がみられる。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将来負担比率は平成</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年以降、生じていないため、今後も健全な財政運営に努めていく。</a:t>
          </a:r>
          <a:endParaRPr kumimoji="1" lang="en-US" altLang="ja-JP" sz="14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熊本県五木村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施設の維持管理により公共施設整備基金を５９百万円を取り崩した一方、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等の増による歳計剰余金を財政調整基金に４１百万円、県より五木村振興交付金として１，０００百万円の交付を受け、五木村振興基金を新設し積み立てたことにより基金全体として８６４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”ひかり輝く”あらたな五木村の振興計画に基づく五木村振興基金の動向を踏まえつつ、今後の社会情勢や自然災害の想定を行いながら各基金の積み立て及び取り崩しを行う。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また、これまで整備してきた公共施設やインフラ施設の更新及び維持管理費を想定し、公共施設整備基金に一定額の積み増しを行い適正な運用を図っていく。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五木村振興基金：”ひかり輝く”あらたな五木村を実現する事業の財源に充てる。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公共施設整備基金：公共施設の建設事業費及び将来の維持管理費の財源に充てる。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ダム対策事業特別会計基金：ダム建設に伴う水没者の生活再建対策、村振興に資するための財源に充てる。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林業振興基金：林業・林産業の振興活性化を図る事業の財源に充てる。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社会福祉振興基金：高齢者の住宅福祉と生きがいづくり等に要する事業の財源に充てる。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五木村振興基金：振興交付金の交付により、五木村振興基金を新設し積み立てたため。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公共施設整備基金：情報通信施設整備及び役場庁舎非常用発電機器等の改修工事により取り崩したため。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林業振興基金：村有林等の売り払い収入を積み立てたため。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五木村振興基金：”ひかり輝く”あらたな五木村計画に基づき新規事業・補助事業に充てる。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公共施設整備基金：公共施設総合管理計画及び公共施設総合管理個別計画に基づき、公共施設の維持管理に充てる。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普通交付税等の増により歳計剰余金を積み立てたことによる。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将来的な経済実情の変動や大規模災害等の想定し、実質的な基金残高の目標値を標準財政規模の５０％（７億円程度）とする。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元金償還金の増による。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起債償還計画に基づき、必要な額の積み立てや取り崩しを行う。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5188255</v>
      </c>
      <c r="BO4" s="449"/>
      <c r="BP4" s="449"/>
      <c r="BQ4" s="449"/>
      <c r="BR4" s="449"/>
      <c r="BS4" s="449"/>
      <c r="BT4" s="449"/>
      <c r="BU4" s="450"/>
      <c r="BV4" s="448">
        <v>3751835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13.8</v>
      </c>
      <c r="CU4" s="589"/>
      <c r="CV4" s="589"/>
      <c r="CW4" s="589"/>
      <c r="CX4" s="589"/>
      <c r="CY4" s="589"/>
      <c r="CZ4" s="589"/>
      <c r="DA4" s="590"/>
      <c r="DB4" s="588">
        <v>14.2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4976250</v>
      </c>
      <c r="BO5" s="420"/>
      <c r="BP5" s="420"/>
      <c r="BQ5" s="420"/>
      <c r="BR5" s="420"/>
      <c r="BS5" s="420"/>
      <c r="BT5" s="420"/>
      <c r="BU5" s="421"/>
      <c r="BV5" s="419">
        <v>3515413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91.4</v>
      </c>
      <c r="CU5" s="417"/>
      <c r="CV5" s="417"/>
      <c r="CW5" s="417"/>
      <c r="CX5" s="417"/>
      <c r="CY5" s="417"/>
      <c r="CZ5" s="417"/>
      <c r="DA5" s="418"/>
      <c r="DB5" s="416">
        <v>85.6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212005</v>
      </c>
      <c r="BO6" s="420"/>
      <c r="BP6" s="420"/>
      <c r="BQ6" s="420"/>
      <c r="BR6" s="420"/>
      <c r="BS6" s="420"/>
      <c r="BT6" s="420"/>
      <c r="BU6" s="421"/>
      <c r="BV6" s="419">
        <v>236422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91.8</v>
      </c>
      <c r="CU6" s="563"/>
      <c r="CV6" s="563"/>
      <c r="CW6" s="563"/>
      <c r="CX6" s="563"/>
      <c r="CY6" s="563"/>
      <c r="CZ6" s="563"/>
      <c r="DA6" s="564"/>
      <c r="DB6" s="562">
        <v>86.3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15441</v>
      </c>
      <c r="BO7" s="420"/>
      <c r="BP7" s="420"/>
      <c r="BQ7" s="420"/>
      <c r="BR7" s="420"/>
      <c r="BS7" s="420"/>
      <c r="BT7" s="420"/>
      <c r="BU7" s="421"/>
      <c r="BV7" s="419">
        <v>32688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1424521</v>
      </c>
      <c r="CU7" s="420"/>
      <c r="CV7" s="420"/>
      <c r="CW7" s="420"/>
      <c r="CX7" s="420"/>
      <c r="CY7" s="420"/>
      <c r="CZ7" s="420"/>
      <c r="DA7" s="421"/>
      <c r="DB7" s="419">
        <v>1434120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196564</v>
      </c>
      <c r="BO8" s="420"/>
      <c r="BP8" s="420"/>
      <c r="BQ8" s="420"/>
      <c r="BR8" s="420"/>
      <c r="BS8" s="420"/>
      <c r="BT8" s="420"/>
      <c r="BU8" s="421"/>
      <c r="BV8" s="419">
        <v>203734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0.21</v>
      </c>
      <c r="CU8" s="523"/>
      <c r="CV8" s="523"/>
      <c r="CW8" s="523"/>
      <c r="CX8" s="523"/>
      <c r="CY8" s="523"/>
      <c r="CZ8" s="523"/>
      <c r="DA8" s="524"/>
      <c r="DB8" s="522">
        <v>0.21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931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-7170</v>
      </c>
      <c r="BO9" s="420"/>
      <c r="BP9" s="420"/>
      <c r="BQ9" s="420"/>
      <c r="BR9" s="420"/>
      <c r="BS9" s="420"/>
      <c r="BT9" s="420"/>
      <c r="BU9" s="421"/>
      <c r="BV9" s="419">
        <v>-135653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20.6</v>
      </c>
      <c r="CU9" s="417"/>
      <c r="CV9" s="417"/>
      <c r="CW9" s="417"/>
      <c r="CX9" s="417"/>
      <c r="CY9" s="417"/>
      <c r="CZ9" s="417"/>
      <c r="DA9" s="418"/>
      <c r="DB9" s="416">
        <v>18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1055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7020</v>
      </c>
      <c r="BO10" s="420"/>
      <c r="BP10" s="420"/>
      <c r="BQ10" s="420"/>
      <c r="BR10" s="420"/>
      <c r="BS10" s="420"/>
      <c r="BT10" s="420"/>
      <c r="BU10" s="421"/>
      <c r="BV10" s="419">
        <v>10476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942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938</v>
      </c>
      <c r="S13" s="507"/>
      <c r="T13" s="507"/>
      <c r="U13" s="507"/>
      <c r="V13" s="508"/>
      <c r="W13" s="509" t="s">
        <v>131</v>
      </c>
      <c r="X13" s="405"/>
      <c r="Y13" s="405"/>
      <c r="Z13" s="405"/>
      <c r="AA13" s="405"/>
      <c r="AB13" s="406"/>
      <c r="AC13" s="372">
        <v>86</v>
      </c>
      <c r="AD13" s="373"/>
      <c r="AE13" s="373"/>
      <c r="AF13" s="373"/>
      <c r="AG13" s="374"/>
      <c r="AH13" s="372">
        <v>119</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-50150</v>
      </c>
      <c r="BO13" s="420"/>
      <c r="BP13" s="420"/>
      <c r="BQ13" s="420"/>
      <c r="BR13" s="420"/>
      <c r="BS13" s="420"/>
      <c r="BT13" s="420"/>
      <c r="BU13" s="421"/>
      <c r="BV13" s="419">
        <v>-125177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11.9</v>
      </c>
      <c r="CU13" s="417"/>
      <c r="CV13" s="417"/>
      <c r="CW13" s="417"/>
      <c r="CX13" s="417"/>
      <c r="CY13" s="417"/>
      <c r="CZ13" s="417"/>
      <c r="DA13" s="418"/>
      <c r="DB13" s="416">
        <v>10.1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974</v>
      </c>
      <c r="S14" s="507"/>
      <c r="T14" s="507"/>
      <c r="U14" s="507"/>
      <c r="V14" s="508"/>
      <c r="W14" s="510"/>
      <c r="X14" s="408"/>
      <c r="Y14" s="408"/>
      <c r="Z14" s="408"/>
      <c r="AA14" s="408"/>
      <c r="AB14" s="409"/>
      <c r="AC14" s="499">
        <v>20</v>
      </c>
      <c r="AD14" s="500"/>
      <c r="AE14" s="500"/>
      <c r="AF14" s="500"/>
      <c r="AG14" s="501"/>
      <c r="AH14" s="499">
        <v>23.9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970</v>
      </c>
      <c r="S15" s="507"/>
      <c r="T15" s="507"/>
      <c r="U15" s="507"/>
      <c r="V15" s="508"/>
      <c r="W15" s="509" t="s">
        <v>137</v>
      </c>
      <c r="X15" s="405"/>
      <c r="Y15" s="405"/>
      <c r="Z15" s="405"/>
      <c r="AA15" s="405"/>
      <c r="AB15" s="406"/>
      <c r="AC15" s="372">
        <v>85</v>
      </c>
      <c r="AD15" s="373"/>
      <c r="AE15" s="373"/>
      <c r="AF15" s="373"/>
      <c r="AG15" s="374"/>
      <c r="AH15" s="372">
        <v>101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286826</v>
      </c>
      <c r="BO15" s="449"/>
      <c r="BP15" s="449"/>
      <c r="BQ15" s="449"/>
      <c r="BR15" s="449"/>
      <c r="BS15" s="449"/>
      <c r="BT15" s="449"/>
      <c r="BU15" s="450"/>
      <c r="BV15" s="448">
        <v>287087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19.8</v>
      </c>
      <c r="AD16" s="500"/>
      <c r="AE16" s="500"/>
      <c r="AF16" s="500"/>
      <c r="AG16" s="501"/>
      <c r="AH16" s="499">
        <v>20.3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1365991</v>
      </c>
      <c r="BO16" s="420"/>
      <c r="BP16" s="420"/>
      <c r="BQ16" s="420"/>
      <c r="BR16" s="420"/>
      <c r="BS16" s="420"/>
      <c r="BT16" s="420"/>
      <c r="BU16" s="421"/>
      <c r="BV16" s="419">
        <v>1360000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258</v>
      </c>
      <c r="AD17" s="373"/>
      <c r="AE17" s="373"/>
      <c r="AF17" s="373"/>
      <c r="AG17" s="374"/>
      <c r="AH17" s="372">
        <v>278</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348861</v>
      </c>
      <c r="BO17" s="420"/>
      <c r="BP17" s="420"/>
      <c r="BQ17" s="420"/>
      <c r="BR17" s="420"/>
      <c r="BS17" s="420"/>
      <c r="BT17" s="420"/>
      <c r="BU17" s="421"/>
      <c r="BV17" s="419">
        <v>348254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252.92</v>
      </c>
      <c r="M18" s="472"/>
      <c r="N18" s="472"/>
      <c r="O18" s="472"/>
      <c r="P18" s="472"/>
      <c r="Q18" s="472"/>
      <c r="R18" s="473"/>
      <c r="S18" s="473"/>
      <c r="T18" s="473"/>
      <c r="U18" s="473"/>
      <c r="V18" s="474"/>
      <c r="W18" s="490"/>
      <c r="X18" s="491"/>
      <c r="Y18" s="491"/>
      <c r="Z18" s="491"/>
      <c r="AA18" s="491"/>
      <c r="AB18" s="515"/>
      <c r="AC18" s="389">
        <v>60.1</v>
      </c>
      <c r="AD18" s="390"/>
      <c r="AE18" s="390"/>
      <c r="AF18" s="390"/>
      <c r="AG18" s="475"/>
      <c r="AH18" s="389">
        <v>55.8</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1304255</v>
      </c>
      <c r="BO18" s="420"/>
      <c r="BP18" s="420"/>
      <c r="BQ18" s="420"/>
      <c r="BR18" s="420"/>
      <c r="BS18" s="420"/>
      <c r="BT18" s="420"/>
      <c r="BU18" s="421"/>
      <c r="BV18" s="419">
        <v>1227622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1876545</v>
      </c>
      <c r="BO19" s="420"/>
      <c r="BP19" s="420"/>
      <c r="BQ19" s="420"/>
      <c r="BR19" s="420"/>
      <c r="BS19" s="420"/>
      <c r="BT19" s="420"/>
      <c r="BU19" s="421"/>
      <c r="BV19" s="419">
        <v>1925257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420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3521047</v>
      </c>
      <c r="BO22" s="449"/>
      <c r="BP22" s="449"/>
      <c r="BQ22" s="449"/>
      <c r="BR22" s="449"/>
      <c r="BS22" s="449"/>
      <c r="BT22" s="449"/>
      <c r="BU22" s="450"/>
      <c r="BV22" s="448">
        <v>3480282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3503515</v>
      </c>
      <c r="BO23" s="420"/>
      <c r="BP23" s="420"/>
      <c r="BQ23" s="420"/>
      <c r="BR23" s="420"/>
      <c r="BS23" s="420"/>
      <c r="BT23" s="420"/>
      <c r="BU23" s="421"/>
      <c r="BV23" s="419">
        <v>3456597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6760</v>
      </c>
      <c r="R24" s="373"/>
      <c r="S24" s="373"/>
      <c r="T24" s="373"/>
      <c r="U24" s="373"/>
      <c r="V24" s="374"/>
      <c r="W24" s="462"/>
      <c r="X24" s="399"/>
      <c r="Y24" s="400"/>
      <c r="Z24" s="375" t="s">
        <v>161</v>
      </c>
      <c r="AA24" s="376"/>
      <c r="AB24" s="376"/>
      <c r="AC24" s="376"/>
      <c r="AD24" s="376"/>
      <c r="AE24" s="376"/>
      <c r="AF24" s="376"/>
      <c r="AG24" s="377"/>
      <c r="AH24" s="372">
        <v>44</v>
      </c>
      <c r="AI24" s="373"/>
      <c r="AJ24" s="373"/>
      <c r="AK24" s="373"/>
      <c r="AL24" s="374"/>
      <c r="AM24" s="372">
        <v>132660</v>
      </c>
      <c r="AN24" s="373"/>
      <c r="AO24" s="373"/>
      <c r="AP24" s="373"/>
      <c r="AQ24" s="373"/>
      <c r="AR24" s="374"/>
      <c r="AS24" s="372">
        <v>3015</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2889630</v>
      </c>
      <c r="BO24" s="420"/>
      <c r="BP24" s="420"/>
      <c r="BQ24" s="420"/>
      <c r="BR24" s="420"/>
      <c r="BS24" s="420"/>
      <c r="BT24" s="420"/>
      <c r="BU24" s="421"/>
      <c r="BV24" s="419">
        <v>2764886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5340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101748</v>
      </c>
      <c r="BO25" s="449"/>
      <c r="BP25" s="449"/>
      <c r="BQ25" s="449"/>
      <c r="BR25" s="449"/>
      <c r="BS25" s="449"/>
      <c r="BT25" s="449"/>
      <c r="BU25" s="450"/>
      <c r="BV25" s="448">
        <v>96161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4800</v>
      </c>
      <c r="R26" s="373"/>
      <c r="S26" s="373"/>
      <c r="T26" s="373"/>
      <c r="U26" s="373"/>
      <c r="V26" s="374"/>
      <c r="W26" s="462"/>
      <c r="X26" s="399"/>
      <c r="Y26" s="400"/>
      <c r="Z26" s="375" t="s">
        <v>167</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2840</v>
      </c>
      <c r="R27" s="373"/>
      <c r="S27" s="373"/>
      <c r="T27" s="373"/>
      <c r="U27" s="373"/>
      <c r="V27" s="374"/>
      <c r="W27" s="462"/>
      <c r="X27" s="399"/>
      <c r="Y27" s="400"/>
      <c r="Z27" s="375" t="s">
        <v>170</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2340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949077</v>
      </c>
      <c r="BO28" s="449"/>
      <c r="BP28" s="449"/>
      <c r="BQ28" s="449"/>
      <c r="BR28" s="449"/>
      <c r="BS28" s="449"/>
      <c r="BT28" s="449"/>
      <c r="BU28" s="450"/>
      <c r="BV28" s="448">
        <v>883057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6</v>
      </c>
      <c r="M29" s="373"/>
      <c r="N29" s="373"/>
      <c r="O29" s="373"/>
      <c r="P29" s="374"/>
      <c r="Q29" s="372">
        <v>2130</v>
      </c>
      <c r="R29" s="373"/>
      <c r="S29" s="373"/>
      <c r="T29" s="373"/>
      <c r="U29" s="373"/>
      <c r="V29" s="374"/>
      <c r="W29" s="463"/>
      <c r="X29" s="464"/>
      <c r="Y29" s="465"/>
      <c r="Z29" s="375" t="s">
        <v>176</v>
      </c>
      <c r="AA29" s="376"/>
      <c r="AB29" s="376"/>
      <c r="AC29" s="376"/>
      <c r="AD29" s="376"/>
      <c r="AE29" s="376"/>
      <c r="AF29" s="376"/>
      <c r="AG29" s="377"/>
      <c r="AH29" s="372">
        <v>44</v>
      </c>
      <c r="AI29" s="373"/>
      <c r="AJ29" s="373"/>
      <c r="AK29" s="373"/>
      <c r="AL29" s="374"/>
      <c r="AM29" s="372">
        <v>132660</v>
      </c>
      <c r="AN29" s="373"/>
      <c r="AO29" s="373"/>
      <c r="AP29" s="373"/>
      <c r="AQ29" s="373"/>
      <c r="AR29" s="374"/>
      <c r="AS29" s="372">
        <v>3015</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334418</v>
      </c>
      <c r="BO29" s="420"/>
      <c r="BP29" s="420"/>
      <c r="BQ29" s="420"/>
      <c r="BR29" s="420"/>
      <c r="BS29" s="420"/>
      <c r="BT29" s="420"/>
      <c r="BU29" s="421"/>
      <c r="BV29" s="419">
        <v>354111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2304187</v>
      </c>
      <c r="BO30" s="454"/>
      <c r="BP30" s="454"/>
      <c r="BQ30" s="454"/>
      <c r="BR30" s="454"/>
      <c r="BS30" s="454"/>
      <c r="BT30" s="454"/>
      <c r="BU30" s="455"/>
      <c r="BV30" s="453">
        <v>1487203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6</v>
      </c>
      <c r="V34" s="367"/>
      <c r="W34" s="368" t="str">
        <f>IF('各会計、関係団体の財政状況及び健全化判断比率'!B28="","",'各会計、関係団体の財政状況及び健全化判断比率'!B28)</f>
        <v>五木村国民健康保険特別会計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IF('各会計、関係団体の財政状況及び健全化判断比率'!B31="","",'各会計、関係団体の財政状況及び健全化判断比率'!B31)</f>
        <v>五木村簡易水道事業特別会計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（一財）五木村振興公社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五木村ダム対策事業特別会計</v>
      </c>
      <c r="F35" s="368"/>
      <c r="G35" s="368"/>
      <c r="H35" s="368"/>
      <c r="I35" s="368"/>
      <c r="J35" s="368"/>
      <c r="K35" s="368"/>
      <c r="L35" s="368"/>
      <c r="M35" s="368"/>
      <c r="N35" s="368"/>
      <c r="O35" s="368"/>
      <c r="P35" s="368"/>
      <c r="Q35" s="368"/>
      <c r="R35" s="368"/>
      <c r="S35" s="368"/>
      <c r="T35" s="181"/>
      <c r="U35" s="367">
        <f>IF(W35="","",U34+1)</f>
        <v>7</v>
      </c>
      <c r="V35" s="367"/>
      <c r="W35" s="368" t="str">
        <f>IF('各会計、関係団体の財政状況及び健全化判断比率'!B29="","",'各会計、関係団体の財政状況及び健全化判断比率'!B29)</f>
        <v>五木村介護保険特別会計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IF('各会計、関係団体の財政状況及び健全化判断比率'!B32="","",'各会計、関係団体の財政状況及び健全化判断比率'!B32)</f>
        <v>五木村農業集落排水事業特別会計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人吉下球磨消防組合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（株）子守唄の里五木</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五木村代替地上下水道事業特別会計</v>
      </c>
      <c r="F36" s="368"/>
      <c r="G36" s="368"/>
      <c r="H36" s="368"/>
      <c r="I36" s="368"/>
      <c r="J36" s="368"/>
      <c r="K36" s="368"/>
      <c r="L36" s="368"/>
      <c r="M36" s="368"/>
      <c r="N36" s="368"/>
      <c r="O36" s="368"/>
      <c r="P36" s="368"/>
      <c r="Q36" s="368"/>
      <c r="R36" s="368"/>
      <c r="S36" s="368"/>
      <c r="T36" s="181"/>
      <c r="U36" s="367">
        <f t="shared" ref="U36:U43" si="4">IF(W36="","",U35+1)</f>
        <v>8</v>
      </c>
      <c r="V36" s="367"/>
      <c r="W36" s="368" t="str">
        <f>IF('各会計、関係団体の財政状況及び健全化判断比率'!B30="","",'各会計、関係団体の財政状況及び健全化判断比率'!B30)</f>
        <v>五木村後期高齢者医療特別会計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人吉球磨広域行政組合（一般会計）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五木村墓地公園特別会計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熊本県後期高齢者医療広域連合（一般会計）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f t="shared" ref="C38:C43" si="5">IF(E38="","",C37+1)</f>
        <v>5</v>
      </c>
      <c r="D38" s="367"/>
      <c r="E38" s="368" t="str">
        <f>IF('各会計、関係団体の財政状況及び健全化判断比率'!B11="","",'各会計、関係団体の財政状況及び健全化判断比率'!B11)</f>
        <v>五木村情報通信事業特別会計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熊本県後期高齢者医療広域連合（後期高齢者医療特別会計）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aE+/rfKYNtlMTeJ6xwOVEL7ecC9lwq6rx112m+4v7vbJw4vRsnCWL5Bj7TIUQQUN1HwmI6+0Xtww4105Pa99ig==" saltValue="iIm//3vEt010N+Xv77gUL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214</v>
      </c>
      <c r="C5" s="680"/>
      <c r="D5" s="680"/>
      <c r="E5" s="680"/>
      <c r="F5" s="680"/>
      <c r="G5" s="680"/>
      <c r="H5" s="680"/>
      <c r="I5" s="680"/>
      <c r="J5" s="680"/>
      <c r="K5" s="680"/>
      <c r="L5" s="680"/>
      <c r="M5" s="680"/>
      <c r="N5" s="680"/>
      <c r="O5" s="680"/>
      <c r="P5" s="680"/>
      <c r="Q5" s="681"/>
      <c r="R5" s="676">
        <v>239691</v>
      </c>
      <c r="S5" s="677"/>
      <c r="T5" s="677"/>
      <c r="U5" s="677"/>
      <c r="V5" s="677"/>
      <c r="W5" s="677"/>
      <c r="X5" s="677"/>
      <c r="Y5" s="702"/>
      <c r="Z5" s="715">
        <v>4.5999999999999996</v>
      </c>
      <c r="AA5" s="715"/>
      <c r="AB5" s="715"/>
      <c r="AC5" s="715"/>
      <c r="AD5" s="716">
        <v>239691</v>
      </c>
      <c r="AE5" s="716"/>
      <c r="AF5" s="716"/>
      <c r="AG5" s="716"/>
      <c r="AH5" s="716"/>
      <c r="AI5" s="716"/>
      <c r="AJ5" s="716"/>
      <c r="AK5" s="716"/>
      <c r="AL5" s="703">
        <v>16.899999999999999</v>
      </c>
      <c r="AM5" s="685"/>
      <c r="AN5" s="685"/>
      <c r="AO5" s="704"/>
      <c r="AP5" s="679" t="s">
        <v>215</v>
      </c>
      <c r="AQ5" s="680"/>
      <c r="AR5" s="680"/>
      <c r="AS5" s="680"/>
      <c r="AT5" s="680"/>
      <c r="AU5" s="680"/>
      <c r="AV5" s="680"/>
      <c r="AW5" s="680"/>
      <c r="AX5" s="680"/>
      <c r="AY5" s="680"/>
      <c r="AZ5" s="680"/>
      <c r="BA5" s="680"/>
      <c r="BB5" s="680"/>
      <c r="BC5" s="680"/>
      <c r="BD5" s="680"/>
      <c r="BE5" s="680"/>
      <c r="BF5" s="681"/>
      <c r="BG5" s="621">
        <v>239691</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15">
      <c r="B6" s="618" t="s">
        <v>219</v>
      </c>
      <c r="C6" s="619"/>
      <c r="D6" s="619"/>
      <c r="E6" s="619"/>
      <c r="F6" s="619"/>
      <c r="G6" s="619"/>
      <c r="H6" s="619"/>
      <c r="I6" s="619"/>
      <c r="J6" s="619"/>
      <c r="K6" s="619"/>
      <c r="L6" s="619"/>
      <c r="M6" s="619"/>
      <c r="N6" s="619"/>
      <c r="O6" s="619"/>
      <c r="P6" s="619"/>
      <c r="Q6" s="620"/>
      <c r="R6" s="621">
        <v>79827</v>
      </c>
      <c r="S6" s="622"/>
      <c r="T6" s="622"/>
      <c r="U6" s="622"/>
      <c r="V6" s="622"/>
      <c r="W6" s="622"/>
      <c r="X6" s="622"/>
      <c r="Y6" s="623"/>
      <c r="Z6" s="659">
        <v>1.5</v>
      </c>
      <c r="AA6" s="659"/>
      <c r="AB6" s="659"/>
      <c r="AC6" s="659"/>
      <c r="AD6" s="660">
        <v>79827</v>
      </c>
      <c r="AE6" s="660"/>
      <c r="AF6" s="660"/>
      <c r="AG6" s="660"/>
      <c r="AH6" s="660"/>
      <c r="AI6" s="660"/>
      <c r="AJ6" s="660"/>
      <c r="AK6" s="660"/>
      <c r="AL6" s="624">
        <v>5.6</v>
      </c>
      <c r="AM6" s="625"/>
      <c r="AN6" s="625"/>
      <c r="AO6" s="661"/>
      <c r="AP6" s="618" t="s">
        <v>220</v>
      </c>
      <c r="AQ6" s="619"/>
      <c r="AR6" s="619"/>
      <c r="AS6" s="619"/>
      <c r="AT6" s="619"/>
      <c r="AU6" s="619"/>
      <c r="AV6" s="619"/>
      <c r="AW6" s="619"/>
      <c r="AX6" s="619"/>
      <c r="AY6" s="619"/>
      <c r="AZ6" s="619"/>
      <c r="BA6" s="619"/>
      <c r="BB6" s="619"/>
      <c r="BC6" s="619"/>
      <c r="BD6" s="619"/>
      <c r="BE6" s="619"/>
      <c r="BF6" s="620"/>
      <c r="BG6" s="621">
        <v>239691</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50420</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49760</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18</v>
      </c>
      <c r="S7" s="622"/>
      <c r="T7" s="622"/>
      <c r="U7" s="622"/>
      <c r="V7" s="622"/>
      <c r="W7" s="622"/>
      <c r="X7" s="622"/>
      <c r="Y7" s="623"/>
      <c r="Z7" s="659">
        <v>0</v>
      </c>
      <c r="AA7" s="659"/>
      <c r="AB7" s="659"/>
      <c r="AC7" s="659"/>
      <c r="AD7" s="660">
        <v>18</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43641</v>
      </c>
      <c r="BH7" s="622"/>
      <c r="BI7" s="622"/>
      <c r="BJ7" s="622"/>
      <c r="BK7" s="622"/>
      <c r="BL7" s="622"/>
      <c r="BM7" s="622"/>
      <c r="BN7" s="623"/>
      <c r="BO7" s="659">
        <v>18.2</v>
      </c>
      <c r="BP7" s="659"/>
      <c r="BQ7" s="659"/>
      <c r="BR7" s="659"/>
      <c r="BS7" s="660" t="s">
        <v>122</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1857963</v>
      </c>
      <c r="CS7" s="622"/>
      <c r="CT7" s="622"/>
      <c r="CU7" s="622"/>
      <c r="CV7" s="622"/>
      <c r="CW7" s="622"/>
      <c r="CX7" s="622"/>
      <c r="CY7" s="623"/>
      <c r="CZ7" s="659">
        <v>37.299999999999997</v>
      </c>
      <c r="DA7" s="659"/>
      <c r="DB7" s="659"/>
      <c r="DC7" s="659"/>
      <c r="DD7" s="627">
        <v>289854</v>
      </c>
      <c r="DE7" s="622"/>
      <c r="DF7" s="622"/>
      <c r="DG7" s="622"/>
      <c r="DH7" s="622"/>
      <c r="DI7" s="622"/>
      <c r="DJ7" s="622"/>
      <c r="DK7" s="622"/>
      <c r="DL7" s="622"/>
      <c r="DM7" s="622"/>
      <c r="DN7" s="622"/>
      <c r="DO7" s="622"/>
      <c r="DP7" s="623"/>
      <c r="DQ7" s="627">
        <v>368178</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290</v>
      </c>
      <c r="S8" s="622"/>
      <c r="T8" s="622"/>
      <c r="U8" s="622"/>
      <c r="V8" s="622"/>
      <c r="W8" s="622"/>
      <c r="X8" s="622"/>
      <c r="Y8" s="623"/>
      <c r="Z8" s="659">
        <v>0</v>
      </c>
      <c r="AA8" s="659"/>
      <c r="AB8" s="659"/>
      <c r="AC8" s="659"/>
      <c r="AD8" s="660">
        <v>290</v>
      </c>
      <c r="AE8" s="660"/>
      <c r="AF8" s="660"/>
      <c r="AG8" s="660"/>
      <c r="AH8" s="660"/>
      <c r="AI8" s="660"/>
      <c r="AJ8" s="660"/>
      <c r="AK8" s="660"/>
      <c r="AL8" s="624">
        <v>0</v>
      </c>
      <c r="AM8" s="625"/>
      <c r="AN8" s="625"/>
      <c r="AO8" s="661"/>
      <c r="AP8" s="618" t="s">
        <v>226</v>
      </c>
      <c r="AQ8" s="619"/>
      <c r="AR8" s="619"/>
      <c r="AS8" s="619"/>
      <c r="AT8" s="619"/>
      <c r="AU8" s="619"/>
      <c r="AV8" s="619"/>
      <c r="AW8" s="619"/>
      <c r="AX8" s="619"/>
      <c r="AY8" s="619"/>
      <c r="AZ8" s="619"/>
      <c r="BA8" s="619"/>
      <c r="BB8" s="619"/>
      <c r="BC8" s="619"/>
      <c r="BD8" s="619"/>
      <c r="BE8" s="619"/>
      <c r="BF8" s="620"/>
      <c r="BG8" s="621">
        <v>1596</v>
      </c>
      <c r="BH8" s="622"/>
      <c r="BI8" s="622"/>
      <c r="BJ8" s="622"/>
      <c r="BK8" s="622"/>
      <c r="BL8" s="622"/>
      <c r="BM8" s="622"/>
      <c r="BN8" s="623"/>
      <c r="BO8" s="659">
        <v>0.7</v>
      </c>
      <c r="BP8" s="659"/>
      <c r="BQ8" s="659"/>
      <c r="BR8" s="659"/>
      <c r="BS8" s="660" t="s">
        <v>122</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325626</v>
      </c>
      <c r="CS8" s="622"/>
      <c r="CT8" s="622"/>
      <c r="CU8" s="622"/>
      <c r="CV8" s="622"/>
      <c r="CW8" s="622"/>
      <c r="CX8" s="622"/>
      <c r="CY8" s="623"/>
      <c r="CZ8" s="659">
        <v>6.5</v>
      </c>
      <c r="DA8" s="659"/>
      <c r="DB8" s="659"/>
      <c r="DC8" s="659"/>
      <c r="DD8" s="627" t="s">
        <v>122</v>
      </c>
      <c r="DE8" s="622"/>
      <c r="DF8" s="622"/>
      <c r="DG8" s="622"/>
      <c r="DH8" s="622"/>
      <c r="DI8" s="622"/>
      <c r="DJ8" s="622"/>
      <c r="DK8" s="622"/>
      <c r="DL8" s="622"/>
      <c r="DM8" s="622"/>
      <c r="DN8" s="622"/>
      <c r="DO8" s="622"/>
      <c r="DP8" s="623"/>
      <c r="DQ8" s="627">
        <v>198731</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299</v>
      </c>
      <c r="S9" s="622"/>
      <c r="T9" s="622"/>
      <c r="U9" s="622"/>
      <c r="V9" s="622"/>
      <c r="W9" s="622"/>
      <c r="X9" s="622"/>
      <c r="Y9" s="623"/>
      <c r="Z9" s="659">
        <v>0</v>
      </c>
      <c r="AA9" s="659"/>
      <c r="AB9" s="659"/>
      <c r="AC9" s="659"/>
      <c r="AD9" s="660">
        <v>299</v>
      </c>
      <c r="AE9" s="660"/>
      <c r="AF9" s="660"/>
      <c r="AG9" s="660"/>
      <c r="AH9" s="660"/>
      <c r="AI9" s="660"/>
      <c r="AJ9" s="660"/>
      <c r="AK9" s="660"/>
      <c r="AL9" s="624">
        <v>0</v>
      </c>
      <c r="AM9" s="625"/>
      <c r="AN9" s="625"/>
      <c r="AO9" s="661"/>
      <c r="AP9" s="618" t="s">
        <v>229</v>
      </c>
      <c r="AQ9" s="619"/>
      <c r="AR9" s="619"/>
      <c r="AS9" s="619"/>
      <c r="AT9" s="619"/>
      <c r="AU9" s="619"/>
      <c r="AV9" s="619"/>
      <c r="AW9" s="619"/>
      <c r="AX9" s="619"/>
      <c r="AY9" s="619"/>
      <c r="AZ9" s="619"/>
      <c r="BA9" s="619"/>
      <c r="BB9" s="619"/>
      <c r="BC9" s="619"/>
      <c r="BD9" s="619"/>
      <c r="BE9" s="619"/>
      <c r="BF9" s="620"/>
      <c r="BG9" s="621">
        <v>34895</v>
      </c>
      <c r="BH9" s="622"/>
      <c r="BI9" s="622"/>
      <c r="BJ9" s="622"/>
      <c r="BK9" s="622"/>
      <c r="BL9" s="622"/>
      <c r="BM9" s="622"/>
      <c r="BN9" s="623"/>
      <c r="BO9" s="659">
        <v>14.6</v>
      </c>
      <c r="BP9" s="659"/>
      <c r="BQ9" s="659"/>
      <c r="BR9" s="659"/>
      <c r="BS9" s="660" t="s">
        <v>122</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141672</v>
      </c>
      <c r="CS9" s="622"/>
      <c r="CT9" s="622"/>
      <c r="CU9" s="622"/>
      <c r="CV9" s="622"/>
      <c r="CW9" s="622"/>
      <c r="CX9" s="622"/>
      <c r="CY9" s="623"/>
      <c r="CZ9" s="659">
        <v>2.8</v>
      </c>
      <c r="DA9" s="659"/>
      <c r="DB9" s="659"/>
      <c r="DC9" s="659"/>
      <c r="DD9" s="627">
        <v>9787</v>
      </c>
      <c r="DE9" s="622"/>
      <c r="DF9" s="622"/>
      <c r="DG9" s="622"/>
      <c r="DH9" s="622"/>
      <c r="DI9" s="622"/>
      <c r="DJ9" s="622"/>
      <c r="DK9" s="622"/>
      <c r="DL9" s="622"/>
      <c r="DM9" s="622"/>
      <c r="DN9" s="622"/>
      <c r="DO9" s="622"/>
      <c r="DP9" s="623"/>
      <c r="DQ9" s="627">
        <v>100133</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3803</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24369</v>
      </c>
      <c r="S11" s="622"/>
      <c r="T11" s="622"/>
      <c r="U11" s="622"/>
      <c r="V11" s="622"/>
      <c r="W11" s="622"/>
      <c r="X11" s="622"/>
      <c r="Y11" s="623"/>
      <c r="Z11" s="624">
        <v>0.5</v>
      </c>
      <c r="AA11" s="625"/>
      <c r="AB11" s="625"/>
      <c r="AC11" s="626"/>
      <c r="AD11" s="627">
        <v>24369</v>
      </c>
      <c r="AE11" s="622"/>
      <c r="AF11" s="622"/>
      <c r="AG11" s="622"/>
      <c r="AH11" s="622"/>
      <c r="AI11" s="622"/>
      <c r="AJ11" s="622"/>
      <c r="AK11" s="623"/>
      <c r="AL11" s="624">
        <v>1.7</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3347</v>
      </c>
      <c r="BH11" s="622"/>
      <c r="BI11" s="622"/>
      <c r="BJ11" s="622"/>
      <c r="BK11" s="622"/>
      <c r="BL11" s="622"/>
      <c r="BM11" s="622"/>
      <c r="BN11" s="623"/>
      <c r="BO11" s="659">
        <v>1.4</v>
      </c>
      <c r="BP11" s="659"/>
      <c r="BQ11" s="659"/>
      <c r="BR11" s="659"/>
      <c r="BS11" s="660" t="s">
        <v>122</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433572</v>
      </c>
      <c r="CS11" s="622"/>
      <c r="CT11" s="622"/>
      <c r="CU11" s="622"/>
      <c r="CV11" s="622"/>
      <c r="CW11" s="622"/>
      <c r="CX11" s="622"/>
      <c r="CY11" s="623"/>
      <c r="CZ11" s="659">
        <v>8.6999999999999993</v>
      </c>
      <c r="DA11" s="659"/>
      <c r="DB11" s="659"/>
      <c r="DC11" s="659"/>
      <c r="DD11" s="627">
        <v>177828</v>
      </c>
      <c r="DE11" s="622"/>
      <c r="DF11" s="622"/>
      <c r="DG11" s="622"/>
      <c r="DH11" s="622"/>
      <c r="DI11" s="622"/>
      <c r="DJ11" s="622"/>
      <c r="DK11" s="622"/>
      <c r="DL11" s="622"/>
      <c r="DM11" s="622"/>
      <c r="DN11" s="622"/>
      <c r="DO11" s="622"/>
      <c r="DP11" s="623"/>
      <c r="DQ11" s="627">
        <v>158004</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186672</v>
      </c>
      <c r="BH12" s="622"/>
      <c r="BI12" s="622"/>
      <c r="BJ12" s="622"/>
      <c r="BK12" s="622"/>
      <c r="BL12" s="622"/>
      <c r="BM12" s="622"/>
      <c r="BN12" s="623"/>
      <c r="BO12" s="659">
        <v>77.900000000000006</v>
      </c>
      <c r="BP12" s="659"/>
      <c r="BQ12" s="659"/>
      <c r="BR12" s="659"/>
      <c r="BS12" s="660" t="s">
        <v>122</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106659</v>
      </c>
      <c r="CS12" s="622"/>
      <c r="CT12" s="622"/>
      <c r="CU12" s="622"/>
      <c r="CV12" s="622"/>
      <c r="CW12" s="622"/>
      <c r="CX12" s="622"/>
      <c r="CY12" s="623"/>
      <c r="CZ12" s="659">
        <v>2.1</v>
      </c>
      <c r="DA12" s="659"/>
      <c r="DB12" s="659"/>
      <c r="DC12" s="659"/>
      <c r="DD12" s="627" t="s">
        <v>122</v>
      </c>
      <c r="DE12" s="622"/>
      <c r="DF12" s="622"/>
      <c r="DG12" s="622"/>
      <c r="DH12" s="622"/>
      <c r="DI12" s="622"/>
      <c r="DJ12" s="622"/>
      <c r="DK12" s="622"/>
      <c r="DL12" s="622"/>
      <c r="DM12" s="622"/>
      <c r="DN12" s="622"/>
      <c r="DO12" s="622"/>
      <c r="DP12" s="623"/>
      <c r="DQ12" s="627">
        <v>25495</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185880</v>
      </c>
      <c r="BH13" s="622"/>
      <c r="BI13" s="622"/>
      <c r="BJ13" s="622"/>
      <c r="BK13" s="622"/>
      <c r="BL13" s="622"/>
      <c r="BM13" s="622"/>
      <c r="BN13" s="623"/>
      <c r="BO13" s="659">
        <v>77.5</v>
      </c>
      <c r="BP13" s="659"/>
      <c r="BQ13" s="659"/>
      <c r="BR13" s="659"/>
      <c r="BS13" s="660" t="s">
        <v>122</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354247</v>
      </c>
      <c r="CS13" s="622"/>
      <c r="CT13" s="622"/>
      <c r="CU13" s="622"/>
      <c r="CV13" s="622"/>
      <c r="CW13" s="622"/>
      <c r="CX13" s="622"/>
      <c r="CY13" s="623"/>
      <c r="CZ13" s="659">
        <v>7.1</v>
      </c>
      <c r="DA13" s="659"/>
      <c r="DB13" s="659"/>
      <c r="DC13" s="659"/>
      <c r="DD13" s="627">
        <v>262177</v>
      </c>
      <c r="DE13" s="622"/>
      <c r="DF13" s="622"/>
      <c r="DG13" s="622"/>
      <c r="DH13" s="622"/>
      <c r="DI13" s="622"/>
      <c r="DJ13" s="622"/>
      <c r="DK13" s="622"/>
      <c r="DL13" s="622"/>
      <c r="DM13" s="622"/>
      <c r="DN13" s="622"/>
      <c r="DO13" s="622"/>
      <c r="DP13" s="623"/>
      <c r="DQ13" s="627">
        <v>131177</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264</v>
      </c>
      <c r="S14" s="622"/>
      <c r="T14" s="622"/>
      <c r="U14" s="622"/>
      <c r="V14" s="622"/>
      <c r="W14" s="622"/>
      <c r="X14" s="622"/>
      <c r="Y14" s="623"/>
      <c r="Z14" s="659">
        <v>0</v>
      </c>
      <c r="AA14" s="659"/>
      <c r="AB14" s="659"/>
      <c r="AC14" s="659"/>
      <c r="AD14" s="660">
        <v>264</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5458</v>
      </c>
      <c r="BH14" s="622"/>
      <c r="BI14" s="622"/>
      <c r="BJ14" s="622"/>
      <c r="BK14" s="622"/>
      <c r="BL14" s="622"/>
      <c r="BM14" s="622"/>
      <c r="BN14" s="623"/>
      <c r="BO14" s="659">
        <v>2.2999999999999998</v>
      </c>
      <c r="BP14" s="659"/>
      <c r="BQ14" s="659"/>
      <c r="BR14" s="659"/>
      <c r="BS14" s="660" t="s">
        <v>122</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88206</v>
      </c>
      <c r="CS14" s="622"/>
      <c r="CT14" s="622"/>
      <c r="CU14" s="622"/>
      <c r="CV14" s="622"/>
      <c r="CW14" s="622"/>
      <c r="CX14" s="622"/>
      <c r="CY14" s="623"/>
      <c r="CZ14" s="659">
        <v>1.8</v>
      </c>
      <c r="DA14" s="659"/>
      <c r="DB14" s="659"/>
      <c r="DC14" s="659"/>
      <c r="DD14" s="627">
        <v>11191</v>
      </c>
      <c r="DE14" s="622"/>
      <c r="DF14" s="622"/>
      <c r="DG14" s="622"/>
      <c r="DH14" s="622"/>
      <c r="DI14" s="622"/>
      <c r="DJ14" s="622"/>
      <c r="DK14" s="622"/>
      <c r="DL14" s="622"/>
      <c r="DM14" s="622"/>
      <c r="DN14" s="622"/>
      <c r="DO14" s="622"/>
      <c r="DP14" s="623"/>
      <c r="DQ14" s="627">
        <v>67652</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3920</v>
      </c>
      <c r="BH15" s="622"/>
      <c r="BI15" s="622"/>
      <c r="BJ15" s="622"/>
      <c r="BK15" s="622"/>
      <c r="BL15" s="622"/>
      <c r="BM15" s="622"/>
      <c r="BN15" s="623"/>
      <c r="BO15" s="659">
        <v>1.6</v>
      </c>
      <c r="BP15" s="659"/>
      <c r="BQ15" s="659"/>
      <c r="BR15" s="659"/>
      <c r="BS15" s="660" t="s">
        <v>122</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167433</v>
      </c>
      <c r="CS15" s="622"/>
      <c r="CT15" s="622"/>
      <c r="CU15" s="622"/>
      <c r="CV15" s="622"/>
      <c r="CW15" s="622"/>
      <c r="CX15" s="622"/>
      <c r="CY15" s="623"/>
      <c r="CZ15" s="659">
        <v>3.4</v>
      </c>
      <c r="DA15" s="659"/>
      <c r="DB15" s="659"/>
      <c r="DC15" s="659"/>
      <c r="DD15" s="627">
        <v>15418</v>
      </c>
      <c r="DE15" s="622"/>
      <c r="DF15" s="622"/>
      <c r="DG15" s="622"/>
      <c r="DH15" s="622"/>
      <c r="DI15" s="622"/>
      <c r="DJ15" s="622"/>
      <c r="DK15" s="622"/>
      <c r="DL15" s="622"/>
      <c r="DM15" s="622"/>
      <c r="DN15" s="622"/>
      <c r="DO15" s="622"/>
      <c r="DP15" s="623"/>
      <c r="DQ15" s="627">
        <v>138341</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4403</v>
      </c>
      <c r="S16" s="622"/>
      <c r="T16" s="622"/>
      <c r="U16" s="622"/>
      <c r="V16" s="622"/>
      <c r="W16" s="622"/>
      <c r="X16" s="622"/>
      <c r="Y16" s="623"/>
      <c r="Z16" s="659">
        <v>0.1</v>
      </c>
      <c r="AA16" s="659"/>
      <c r="AB16" s="659"/>
      <c r="AC16" s="659"/>
      <c r="AD16" s="660">
        <v>4403</v>
      </c>
      <c r="AE16" s="660"/>
      <c r="AF16" s="660"/>
      <c r="AG16" s="660"/>
      <c r="AH16" s="660"/>
      <c r="AI16" s="660"/>
      <c r="AJ16" s="660"/>
      <c r="AK16" s="660"/>
      <c r="AL16" s="624">
        <v>0.3</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v>1063153</v>
      </c>
      <c r="CS16" s="622"/>
      <c r="CT16" s="622"/>
      <c r="CU16" s="622"/>
      <c r="CV16" s="622"/>
      <c r="CW16" s="622"/>
      <c r="CX16" s="622"/>
      <c r="CY16" s="623"/>
      <c r="CZ16" s="659">
        <v>21.4</v>
      </c>
      <c r="DA16" s="659"/>
      <c r="DB16" s="659"/>
      <c r="DC16" s="659"/>
      <c r="DD16" s="627" t="s">
        <v>122</v>
      </c>
      <c r="DE16" s="622"/>
      <c r="DF16" s="622"/>
      <c r="DG16" s="622"/>
      <c r="DH16" s="622"/>
      <c r="DI16" s="622"/>
      <c r="DJ16" s="622"/>
      <c r="DK16" s="622"/>
      <c r="DL16" s="622"/>
      <c r="DM16" s="622"/>
      <c r="DN16" s="622"/>
      <c r="DO16" s="622"/>
      <c r="DP16" s="623"/>
      <c r="DQ16" s="627">
        <v>39770</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2093</v>
      </c>
      <c r="S17" s="622"/>
      <c r="T17" s="622"/>
      <c r="U17" s="622"/>
      <c r="V17" s="622"/>
      <c r="W17" s="622"/>
      <c r="X17" s="622"/>
      <c r="Y17" s="623"/>
      <c r="Z17" s="659">
        <v>0</v>
      </c>
      <c r="AA17" s="659"/>
      <c r="AB17" s="659"/>
      <c r="AC17" s="659"/>
      <c r="AD17" s="660">
        <v>2093</v>
      </c>
      <c r="AE17" s="660"/>
      <c r="AF17" s="660"/>
      <c r="AG17" s="660"/>
      <c r="AH17" s="660"/>
      <c r="AI17" s="660"/>
      <c r="AJ17" s="660"/>
      <c r="AK17" s="660"/>
      <c r="AL17" s="624">
        <v>0.1</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387299</v>
      </c>
      <c r="CS17" s="622"/>
      <c r="CT17" s="622"/>
      <c r="CU17" s="622"/>
      <c r="CV17" s="622"/>
      <c r="CW17" s="622"/>
      <c r="CX17" s="622"/>
      <c r="CY17" s="623"/>
      <c r="CZ17" s="659">
        <v>7.8</v>
      </c>
      <c r="DA17" s="659"/>
      <c r="DB17" s="659"/>
      <c r="DC17" s="659"/>
      <c r="DD17" s="627" t="s">
        <v>122</v>
      </c>
      <c r="DE17" s="622"/>
      <c r="DF17" s="622"/>
      <c r="DG17" s="622"/>
      <c r="DH17" s="622"/>
      <c r="DI17" s="622"/>
      <c r="DJ17" s="622"/>
      <c r="DK17" s="622"/>
      <c r="DL17" s="622"/>
      <c r="DM17" s="622"/>
      <c r="DN17" s="622"/>
      <c r="DO17" s="622"/>
      <c r="DP17" s="623"/>
      <c r="DQ17" s="627">
        <v>387299</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61</v>
      </c>
      <c r="S18" s="622"/>
      <c r="T18" s="622"/>
      <c r="U18" s="622"/>
      <c r="V18" s="622"/>
      <c r="W18" s="622"/>
      <c r="X18" s="622"/>
      <c r="Y18" s="623"/>
      <c r="Z18" s="659">
        <v>0</v>
      </c>
      <c r="AA18" s="659"/>
      <c r="AB18" s="659"/>
      <c r="AC18" s="659"/>
      <c r="AD18" s="660">
        <v>61</v>
      </c>
      <c r="AE18" s="660"/>
      <c r="AF18" s="660"/>
      <c r="AG18" s="660"/>
      <c r="AH18" s="660"/>
      <c r="AI18" s="660"/>
      <c r="AJ18" s="660"/>
      <c r="AK18" s="660"/>
      <c r="AL18" s="624">
        <v>0</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61</v>
      </c>
      <c r="S19" s="622"/>
      <c r="T19" s="622"/>
      <c r="U19" s="622"/>
      <c r="V19" s="622"/>
      <c r="W19" s="622"/>
      <c r="X19" s="622"/>
      <c r="Y19" s="623"/>
      <c r="Z19" s="659">
        <v>0</v>
      </c>
      <c r="AA19" s="659"/>
      <c r="AB19" s="659"/>
      <c r="AC19" s="659"/>
      <c r="AD19" s="660">
        <v>61</v>
      </c>
      <c r="AE19" s="660"/>
      <c r="AF19" s="660"/>
      <c r="AG19" s="660"/>
      <c r="AH19" s="660"/>
      <c r="AI19" s="660"/>
      <c r="AJ19" s="660"/>
      <c r="AK19" s="660"/>
      <c r="AL19" s="624">
        <v>0</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261</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4976250</v>
      </c>
      <c r="CS20" s="622"/>
      <c r="CT20" s="622"/>
      <c r="CU20" s="622"/>
      <c r="CV20" s="622"/>
      <c r="CW20" s="622"/>
      <c r="CX20" s="622"/>
      <c r="CY20" s="623"/>
      <c r="CZ20" s="659">
        <v>100</v>
      </c>
      <c r="DA20" s="659"/>
      <c r="DB20" s="659"/>
      <c r="DC20" s="659"/>
      <c r="DD20" s="627">
        <v>766255</v>
      </c>
      <c r="DE20" s="622"/>
      <c r="DF20" s="622"/>
      <c r="DG20" s="622"/>
      <c r="DH20" s="622"/>
      <c r="DI20" s="622"/>
      <c r="DJ20" s="622"/>
      <c r="DK20" s="622"/>
      <c r="DL20" s="622"/>
      <c r="DM20" s="622"/>
      <c r="DN20" s="622"/>
      <c r="DO20" s="622"/>
      <c r="DP20" s="623"/>
      <c r="DQ20" s="627">
        <v>1664540</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1284656</v>
      </c>
      <c r="S21" s="622"/>
      <c r="T21" s="622"/>
      <c r="U21" s="622"/>
      <c r="V21" s="622"/>
      <c r="W21" s="622"/>
      <c r="X21" s="622"/>
      <c r="Y21" s="623"/>
      <c r="Z21" s="659">
        <v>24.8</v>
      </c>
      <c r="AA21" s="659"/>
      <c r="AB21" s="659"/>
      <c r="AC21" s="659"/>
      <c r="AD21" s="660">
        <v>1069779</v>
      </c>
      <c r="AE21" s="660"/>
      <c r="AF21" s="660"/>
      <c r="AG21" s="660"/>
      <c r="AH21" s="660"/>
      <c r="AI21" s="660"/>
      <c r="AJ21" s="660"/>
      <c r="AK21" s="660"/>
      <c r="AL21" s="624">
        <v>75.3</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1069779</v>
      </c>
      <c r="S22" s="622"/>
      <c r="T22" s="622"/>
      <c r="U22" s="622"/>
      <c r="V22" s="622"/>
      <c r="W22" s="622"/>
      <c r="X22" s="622"/>
      <c r="Y22" s="623"/>
      <c r="Z22" s="659">
        <v>20.6</v>
      </c>
      <c r="AA22" s="659"/>
      <c r="AB22" s="659"/>
      <c r="AC22" s="659"/>
      <c r="AD22" s="660">
        <v>1069779</v>
      </c>
      <c r="AE22" s="660"/>
      <c r="AF22" s="660"/>
      <c r="AG22" s="660"/>
      <c r="AH22" s="660"/>
      <c r="AI22" s="660"/>
      <c r="AJ22" s="660"/>
      <c r="AK22" s="660"/>
      <c r="AL22" s="624">
        <v>75.3</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269</v>
      </c>
      <c r="C23" s="619"/>
      <c r="D23" s="619"/>
      <c r="E23" s="619"/>
      <c r="F23" s="619"/>
      <c r="G23" s="619"/>
      <c r="H23" s="619"/>
      <c r="I23" s="619"/>
      <c r="J23" s="619"/>
      <c r="K23" s="619"/>
      <c r="L23" s="619"/>
      <c r="M23" s="619"/>
      <c r="N23" s="619"/>
      <c r="O23" s="619"/>
      <c r="P23" s="619"/>
      <c r="Q23" s="620"/>
      <c r="R23" s="621">
        <v>214877</v>
      </c>
      <c r="S23" s="622"/>
      <c r="T23" s="622"/>
      <c r="U23" s="622"/>
      <c r="V23" s="622"/>
      <c r="W23" s="622"/>
      <c r="X23" s="622"/>
      <c r="Y23" s="623"/>
      <c r="Z23" s="659">
        <v>4.0999999999999996</v>
      </c>
      <c r="AA23" s="659"/>
      <c r="AB23" s="659"/>
      <c r="AC23" s="659"/>
      <c r="AD23" s="660" t="s">
        <v>122</v>
      </c>
      <c r="AE23" s="660"/>
      <c r="AF23" s="660"/>
      <c r="AG23" s="660"/>
      <c r="AH23" s="660"/>
      <c r="AI23" s="660"/>
      <c r="AJ23" s="660"/>
      <c r="AK23" s="660"/>
      <c r="AL23" s="624" t="s">
        <v>122</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15">
      <c r="B24" s="618" t="s">
        <v>276</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817405</v>
      </c>
      <c r="CS24" s="677"/>
      <c r="CT24" s="677"/>
      <c r="CU24" s="677"/>
      <c r="CV24" s="677"/>
      <c r="CW24" s="677"/>
      <c r="CX24" s="677"/>
      <c r="CY24" s="702"/>
      <c r="CZ24" s="703">
        <v>16.399999999999999</v>
      </c>
      <c r="DA24" s="685"/>
      <c r="DB24" s="685"/>
      <c r="DC24" s="705"/>
      <c r="DD24" s="701">
        <v>754493</v>
      </c>
      <c r="DE24" s="677"/>
      <c r="DF24" s="677"/>
      <c r="DG24" s="677"/>
      <c r="DH24" s="677"/>
      <c r="DI24" s="677"/>
      <c r="DJ24" s="677"/>
      <c r="DK24" s="702"/>
      <c r="DL24" s="701">
        <v>722063</v>
      </c>
      <c r="DM24" s="677"/>
      <c r="DN24" s="677"/>
      <c r="DO24" s="677"/>
      <c r="DP24" s="677"/>
      <c r="DQ24" s="677"/>
      <c r="DR24" s="677"/>
      <c r="DS24" s="677"/>
      <c r="DT24" s="677"/>
      <c r="DU24" s="677"/>
      <c r="DV24" s="702"/>
      <c r="DW24" s="703">
        <v>50.6</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1635971</v>
      </c>
      <c r="S25" s="622"/>
      <c r="T25" s="622"/>
      <c r="U25" s="622"/>
      <c r="V25" s="622"/>
      <c r="W25" s="622"/>
      <c r="X25" s="622"/>
      <c r="Y25" s="623"/>
      <c r="Z25" s="659">
        <v>31.5</v>
      </c>
      <c r="AA25" s="659"/>
      <c r="AB25" s="659"/>
      <c r="AC25" s="659"/>
      <c r="AD25" s="660">
        <v>1421094</v>
      </c>
      <c r="AE25" s="660"/>
      <c r="AF25" s="660"/>
      <c r="AG25" s="660"/>
      <c r="AH25" s="660"/>
      <c r="AI25" s="660"/>
      <c r="AJ25" s="660"/>
      <c r="AK25" s="660"/>
      <c r="AL25" s="624">
        <v>100</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368696</v>
      </c>
      <c r="CS25" s="634"/>
      <c r="CT25" s="634"/>
      <c r="CU25" s="634"/>
      <c r="CV25" s="634"/>
      <c r="CW25" s="634"/>
      <c r="CX25" s="634"/>
      <c r="CY25" s="635"/>
      <c r="CZ25" s="624">
        <v>7.4</v>
      </c>
      <c r="DA25" s="636"/>
      <c r="DB25" s="636"/>
      <c r="DC25" s="637"/>
      <c r="DD25" s="627">
        <v>346099</v>
      </c>
      <c r="DE25" s="634"/>
      <c r="DF25" s="634"/>
      <c r="DG25" s="634"/>
      <c r="DH25" s="634"/>
      <c r="DI25" s="634"/>
      <c r="DJ25" s="634"/>
      <c r="DK25" s="635"/>
      <c r="DL25" s="627">
        <v>313669</v>
      </c>
      <c r="DM25" s="634"/>
      <c r="DN25" s="634"/>
      <c r="DO25" s="634"/>
      <c r="DP25" s="634"/>
      <c r="DQ25" s="634"/>
      <c r="DR25" s="634"/>
      <c r="DS25" s="634"/>
      <c r="DT25" s="634"/>
      <c r="DU25" s="634"/>
      <c r="DV25" s="635"/>
      <c r="DW25" s="624">
        <v>22</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202241</v>
      </c>
      <c r="CS26" s="622"/>
      <c r="CT26" s="622"/>
      <c r="CU26" s="622"/>
      <c r="CV26" s="622"/>
      <c r="CW26" s="622"/>
      <c r="CX26" s="622"/>
      <c r="CY26" s="623"/>
      <c r="CZ26" s="624">
        <v>4.0999999999999996</v>
      </c>
      <c r="DA26" s="636"/>
      <c r="DB26" s="636"/>
      <c r="DC26" s="637"/>
      <c r="DD26" s="627">
        <v>190577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2760</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239691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61410</v>
      </c>
      <c r="CS27" s="634"/>
      <c r="CT27" s="634"/>
      <c r="CU27" s="634"/>
      <c r="CV27" s="634"/>
      <c r="CW27" s="634"/>
      <c r="CX27" s="634"/>
      <c r="CY27" s="635"/>
      <c r="CZ27" s="624">
        <v>1.2</v>
      </c>
      <c r="DA27" s="636"/>
      <c r="DB27" s="636"/>
      <c r="DC27" s="637"/>
      <c r="DD27" s="627">
        <v>21095</v>
      </c>
      <c r="DE27" s="634"/>
      <c r="DF27" s="634"/>
      <c r="DG27" s="634"/>
      <c r="DH27" s="634"/>
      <c r="DI27" s="634"/>
      <c r="DJ27" s="634"/>
      <c r="DK27" s="635"/>
      <c r="DL27" s="627">
        <v>21095</v>
      </c>
      <c r="DM27" s="634"/>
      <c r="DN27" s="634"/>
      <c r="DO27" s="634"/>
      <c r="DP27" s="634"/>
      <c r="DQ27" s="634"/>
      <c r="DR27" s="634"/>
      <c r="DS27" s="634"/>
      <c r="DT27" s="634"/>
      <c r="DU27" s="634"/>
      <c r="DV27" s="635"/>
      <c r="DW27" s="624">
        <v>1.5</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33945</v>
      </c>
      <c r="S28" s="622"/>
      <c r="T28" s="622"/>
      <c r="U28" s="622"/>
      <c r="V28" s="622"/>
      <c r="W28" s="622"/>
      <c r="X28" s="622"/>
      <c r="Y28" s="623"/>
      <c r="Z28" s="659">
        <v>0.7</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387299</v>
      </c>
      <c r="CS28" s="622"/>
      <c r="CT28" s="622"/>
      <c r="CU28" s="622"/>
      <c r="CV28" s="622"/>
      <c r="CW28" s="622"/>
      <c r="CX28" s="622"/>
      <c r="CY28" s="623"/>
      <c r="CZ28" s="624">
        <v>7.8</v>
      </c>
      <c r="DA28" s="636"/>
      <c r="DB28" s="636"/>
      <c r="DC28" s="637"/>
      <c r="DD28" s="627">
        <v>387299</v>
      </c>
      <c r="DE28" s="622"/>
      <c r="DF28" s="622"/>
      <c r="DG28" s="622"/>
      <c r="DH28" s="622"/>
      <c r="DI28" s="622"/>
      <c r="DJ28" s="622"/>
      <c r="DK28" s="623"/>
      <c r="DL28" s="627">
        <v>387299</v>
      </c>
      <c r="DM28" s="622"/>
      <c r="DN28" s="622"/>
      <c r="DO28" s="622"/>
      <c r="DP28" s="622"/>
      <c r="DQ28" s="622"/>
      <c r="DR28" s="622"/>
      <c r="DS28" s="622"/>
      <c r="DT28" s="622"/>
      <c r="DU28" s="622"/>
      <c r="DV28" s="623"/>
      <c r="DW28" s="624">
        <v>27.1</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1165</v>
      </c>
      <c r="S29" s="622"/>
      <c r="T29" s="622"/>
      <c r="U29" s="622"/>
      <c r="V29" s="622"/>
      <c r="W29" s="622"/>
      <c r="X29" s="622"/>
      <c r="Y29" s="623"/>
      <c r="Z29" s="659">
        <v>0</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386746</v>
      </c>
      <c r="CS29" s="634"/>
      <c r="CT29" s="634"/>
      <c r="CU29" s="634"/>
      <c r="CV29" s="634"/>
      <c r="CW29" s="634"/>
      <c r="CX29" s="634"/>
      <c r="CY29" s="635"/>
      <c r="CZ29" s="624">
        <v>7.8</v>
      </c>
      <c r="DA29" s="636"/>
      <c r="DB29" s="636"/>
      <c r="DC29" s="637"/>
      <c r="DD29" s="627">
        <v>386746</v>
      </c>
      <c r="DE29" s="634"/>
      <c r="DF29" s="634"/>
      <c r="DG29" s="634"/>
      <c r="DH29" s="634"/>
      <c r="DI29" s="634"/>
      <c r="DJ29" s="634"/>
      <c r="DK29" s="635"/>
      <c r="DL29" s="627">
        <v>386746</v>
      </c>
      <c r="DM29" s="634"/>
      <c r="DN29" s="634"/>
      <c r="DO29" s="634"/>
      <c r="DP29" s="634"/>
      <c r="DQ29" s="634"/>
      <c r="DR29" s="634"/>
      <c r="DS29" s="634"/>
      <c r="DT29" s="634"/>
      <c r="DU29" s="634"/>
      <c r="DV29" s="635"/>
      <c r="DW29" s="624">
        <v>27.1</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668180</v>
      </c>
      <c r="S30" s="622"/>
      <c r="T30" s="622"/>
      <c r="U30" s="622"/>
      <c r="V30" s="622"/>
      <c r="W30" s="622"/>
      <c r="X30" s="622"/>
      <c r="Y30" s="623"/>
      <c r="Z30" s="659">
        <v>12.9</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1"/>
      <c r="BI30" s="691"/>
      <c r="BJ30" s="691"/>
      <c r="BK30" s="691"/>
      <c r="BL30" s="691"/>
      <c r="BM30" s="691"/>
      <c r="BN30" s="691"/>
      <c r="BO30" s="691"/>
      <c r="BP30" s="691"/>
      <c r="BQ30" s="692"/>
      <c r="BR30" s="673" t="s">
        <v>294</v>
      </c>
      <c r="BS30" s="691"/>
      <c r="BT30" s="691"/>
      <c r="BU30" s="691"/>
      <c r="BV30" s="691"/>
      <c r="BW30" s="691"/>
      <c r="BX30" s="691"/>
      <c r="BY30" s="691"/>
      <c r="BZ30" s="691"/>
      <c r="CA30" s="691"/>
      <c r="CB30" s="692"/>
      <c r="CD30" s="642"/>
      <c r="CE30" s="643"/>
      <c r="CF30" s="618" t="s">
        <v>295</v>
      </c>
      <c r="CG30" s="619"/>
      <c r="CH30" s="619"/>
      <c r="CI30" s="619"/>
      <c r="CJ30" s="619"/>
      <c r="CK30" s="619"/>
      <c r="CL30" s="619"/>
      <c r="CM30" s="619"/>
      <c r="CN30" s="619"/>
      <c r="CO30" s="619"/>
      <c r="CP30" s="619"/>
      <c r="CQ30" s="620"/>
      <c r="CR30" s="621">
        <v>376316</v>
      </c>
      <c r="CS30" s="622"/>
      <c r="CT30" s="622"/>
      <c r="CU30" s="622"/>
      <c r="CV30" s="622"/>
      <c r="CW30" s="622"/>
      <c r="CX30" s="622"/>
      <c r="CY30" s="623"/>
      <c r="CZ30" s="624">
        <v>7.6</v>
      </c>
      <c r="DA30" s="636"/>
      <c r="DB30" s="636"/>
      <c r="DC30" s="637"/>
      <c r="DD30" s="627">
        <v>376316</v>
      </c>
      <c r="DE30" s="622"/>
      <c r="DF30" s="622"/>
      <c r="DG30" s="622"/>
      <c r="DH30" s="622"/>
      <c r="DI30" s="622"/>
      <c r="DJ30" s="622"/>
      <c r="DK30" s="623"/>
      <c r="DL30" s="627">
        <v>376316</v>
      </c>
      <c r="DM30" s="622"/>
      <c r="DN30" s="622"/>
      <c r="DO30" s="622"/>
      <c r="DP30" s="622"/>
      <c r="DQ30" s="622"/>
      <c r="DR30" s="622"/>
      <c r="DS30" s="622"/>
      <c r="DT30" s="622"/>
      <c r="DU30" s="622"/>
      <c r="DV30" s="623"/>
      <c r="DW30" s="624">
        <v>26.4</v>
      </c>
      <c r="DX30" s="636"/>
      <c r="DY30" s="636"/>
      <c r="DZ30" s="636"/>
      <c r="EA30" s="636"/>
      <c r="EB30" s="636"/>
      <c r="EC30" s="648"/>
    </row>
    <row r="31" spans="2:133" ht="11.25" customHeight="1" x14ac:dyDescent="0.15">
      <c r="B31" s="688" t="s">
        <v>296</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297</v>
      </c>
      <c r="AQ31" s="694"/>
      <c r="AR31" s="694"/>
      <c r="AS31" s="694"/>
      <c r="AT31" s="695" t="s">
        <v>298</v>
      </c>
      <c r="AU31" s="218"/>
      <c r="AV31" s="218"/>
      <c r="AW31" s="218"/>
      <c r="AX31" s="679" t="s">
        <v>176</v>
      </c>
      <c r="AY31" s="680"/>
      <c r="AZ31" s="680"/>
      <c r="BA31" s="680"/>
      <c r="BB31" s="680"/>
      <c r="BC31" s="680"/>
      <c r="BD31" s="680"/>
      <c r="BE31" s="680"/>
      <c r="BF31" s="681"/>
      <c r="BG31" s="683">
        <v>100</v>
      </c>
      <c r="BH31" s="684"/>
      <c r="BI31" s="684"/>
      <c r="BJ31" s="684"/>
      <c r="BK31" s="684"/>
      <c r="BL31" s="684"/>
      <c r="BM31" s="685">
        <v>99.9</v>
      </c>
      <c r="BN31" s="684"/>
      <c r="BO31" s="684"/>
      <c r="BP31" s="684"/>
      <c r="BQ31" s="686"/>
      <c r="BR31" s="683">
        <v>100</v>
      </c>
      <c r="BS31" s="684"/>
      <c r="BT31" s="684"/>
      <c r="BU31" s="684"/>
      <c r="BV31" s="684"/>
      <c r="BW31" s="684"/>
      <c r="BX31" s="685">
        <v>99.9</v>
      </c>
      <c r="BY31" s="684"/>
      <c r="BZ31" s="684"/>
      <c r="CA31" s="684"/>
      <c r="CB31" s="686"/>
      <c r="CD31" s="642"/>
      <c r="CE31" s="643"/>
      <c r="CF31" s="618" t="s">
        <v>299</v>
      </c>
      <c r="CG31" s="619"/>
      <c r="CH31" s="619"/>
      <c r="CI31" s="619"/>
      <c r="CJ31" s="619"/>
      <c r="CK31" s="619"/>
      <c r="CL31" s="619"/>
      <c r="CM31" s="619"/>
      <c r="CN31" s="619"/>
      <c r="CO31" s="619"/>
      <c r="CP31" s="619"/>
      <c r="CQ31" s="620"/>
      <c r="CR31" s="621">
        <v>10430</v>
      </c>
      <c r="CS31" s="634"/>
      <c r="CT31" s="634"/>
      <c r="CU31" s="634"/>
      <c r="CV31" s="634"/>
      <c r="CW31" s="634"/>
      <c r="CX31" s="634"/>
      <c r="CY31" s="635"/>
      <c r="CZ31" s="624">
        <v>0.2</v>
      </c>
      <c r="DA31" s="636"/>
      <c r="DB31" s="636"/>
      <c r="DC31" s="637"/>
      <c r="DD31" s="627">
        <v>10430</v>
      </c>
      <c r="DE31" s="634"/>
      <c r="DF31" s="634"/>
      <c r="DG31" s="634"/>
      <c r="DH31" s="634"/>
      <c r="DI31" s="634"/>
      <c r="DJ31" s="634"/>
      <c r="DK31" s="635"/>
      <c r="DL31" s="627">
        <v>10430</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1758438</v>
      </c>
      <c r="S32" s="622"/>
      <c r="T32" s="622"/>
      <c r="U32" s="622"/>
      <c r="V32" s="622"/>
      <c r="W32" s="622"/>
      <c r="X32" s="622"/>
      <c r="Y32" s="623"/>
      <c r="Z32" s="659">
        <v>33.9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301</v>
      </c>
      <c r="AX32" s="618" t="s">
        <v>302</v>
      </c>
      <c r="AY32" s="619"/>
      <c r="AZ32" s="619"/>
      <c r="BA32" s="619"/>
      <c r="BB32" s="619"/>
      <c r="BC32" s="619"/>
      <c r="BD32" s="619"/>
      <c r="BE32" s="619"/>
      <c r="BF32" s="620"/>
      <c r="BG32" s="687">
        <v>99.9</v>
      </c>
      <c r="BH32" s="634"/>
      <c r="BI32" s="634"/>
      <c r="BJ32" s="634"/>
      <c r="BK32" s="634"/>
      <c r="BL32" s="634"/>
      <c r="BM32" s="625">
        <v>99.5</v>
      </c>
      <c r="BN32" s="634"/>
      <c r="BO32" s="634"/>
      <c r="BP32" s="634"/>
      <c r="BQ32" s="657"/>
      <c r="BR32" s="687">
        <v>99.9</v>
      </c>
      <c r="BS32" s="634"/>
      <c r="BT32" s="634"/>
      <c r="BU32" s="634"/>
      <c r="BV32" s="634"/>
      <c r="BW32" s="634"/>
      <c r="BX32" s="625">
        <v>99.5</v>
      </c>
      <c r="BY32" s="634"/>
      <c r="BZ32" s="634"/>
      <c r="CA32" s="634"/>
      <c r="CB32" s="657"/>
      <c r="CD32" s="644"/>
      <c r="CE32" s="645"/>
      <c r="CF32" s="618" t="s">
        <v>303</v>
      </c>
      <c r="CG32" s="619"/>
      <c r="CH32" s="619"/>
      <c r="CI32" s="619"/>
      <c r="CJ32" s="619"/>
      <c r="CK32" s="619"/>
      <c r="CL32" s="619"/>
      <c r="CM32" s="619"/>
      <c r="CN32" s="619"/>
      <c r="CO32" s="619"/>
      <c r="CP32" s="619"/>
      <c r="CQ32" s="620"/>
      <c r="CR32" s="621">
        <v>553</v>
      </c>
      <c r="CS32" s="622"/>
      <c r="CT32" s="622"/>
      <c r="CU32" s="622"/>
      <c r="CV32" s="622"/>
      <c r="CW32" s="622"/>
      <c r="CX32" s="622"/>
      <c r="CY32" s="623"/>
      <c r="CZ32" s="624">
        <v>0</v>
      </c>
      <c r="DA32" s="636"/>
      <c r="DB32" s="636"/>
      <c r="DC32" s="637"/>
      <c r="DD32" s="627">
        <v>553</v>
      </c>
      <c r="DE32" s="622"/>
      <c r="DF32" s="622"/>
      <c r="DG32" s="622"/>
      <c r="DH32" s="622"/>
      <c r="DI32" s="622"/>
      <c r="DJ32" s="622"/>
      <c r="DK32" s="623"/>
      <c r="DL32" s="627">
        <v>553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115563</v>
      </c>
      <c r="S33" s="622"/>
      <c r="T33" s="622"/>
      <c r="U33" s="622"/>
      <c r="V33" s="622"/>
      <c r="W33" s="622"/>
      <c r="X33" s="622"/>
      <c r="Y33" s="623"/>
      <c r="Z33" s="659">
        <v>2.2000000000000002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305</v>
      </c>
      <c r="AY33" s="603"/>
      <c r="AZ33" s="603"/>
      <c r="BA33" s="603"/>
      <c r="BB33" s="603"/>
      <c r="BC33" s="603"/>
      <c r="BD33" s="603"/>
      <c r="BE33" s="603"/>
      <c r="BF33" s="604"/>
      <c r="BG33" s="682">
        <v>100</v>
      </c>
      <c r="BH33" s="606"/>
      <c r="BI33" s="606"/>
      <c r="BJ33" s="606"/>
      <c r="BK33" s="606"/>
      <c r="BL33" s="606"/>
      <c r="BM33" s="652">
        <v>100</v>
      </c>
      <c r="BN33" s="606"/>
      <c r="BO33" s="606"/>
      <c r="BP33" s="606"/>
      <c r="BQ33" s="669"/>
      <c r="BR33" s="682">
        <v>100</v>
      </c>
      <c r="BS33" s="606"/>
      <c r="BT33" s="606"/>
      <c r="BU33" s="606"/>
      <c r="BV33" s="606"/>
      <c r="BW33" s="606"/>
      <c r="BX33" s="652">
        <v>100</v>
      </c>
      <c r="BY33" s="606"/>
      <c r="BZ33" s="606"/>
      <c r="CA33" s="606"/>
      <c r="CB33" s="669"/>
      <c r="CD33" s="618" t="s">
        <v>306</v>
      </c>
      <c r="CE33" s="619"/>
      <c r="CF33" s="619"/>
      <c r="CG33" s="619"/>
      <c r="CH33" s="619"/>
      <c r="CI33" s="619"/>
      <c r="CJ33" s="619"/>
      <c r="CK33" s="619"/>
      <c r="CL33" s="619"/>
      <c r="CM33" s="619"/>
      <c r="CN33" s="619"/>
      <c r="CO33" s="619"/>
      <c r="CP33" s="619"/>
      <c r="CQ33" s="620"/>
      <c r="CR33" s="621">
        <v>2329437</v>
      </c>
      <c r="CS33" s="634"/>
      <c r="CT33" s="634"/>
      <c r="CU33" s="634"/>
      <c r="CV33" s="634"/>
      <c r="CW33" s="634"/>
      <c r="CX33" s="634"/>
      <c r="CY33" s="635"/>
      <c r="CZ33" s="624">
        <v>46.8</v>
      </c>
      <c r="DA33" s="636"/>
      <c r="DB33" s="636"/>
      <c r="DC33" s="637"/>
      <c r="DD33" s="627">
        <v>771260</v>
      </c>
      <c r="DE33" s="634"/>
      <c r="DF33" s="634"/>
      <c r="DG33" s="634"/>
      <c r="DH33" s="634"/>
      <c r="DI33" s="634"/>
      <c r="DJ33" s="634"/>
      <c r="DK33" s="635"/>
      <c r="DL33" s="627">
        <v>582192</v>
      </c>
      <c r="DM33" s="634"/>
      <c r="DN33" s="634"/>
      <c r="DO33" s="634"/>
      <c r="DP33" s="634"/>
      <c r="DQ33" s="634"/>
      <c r="DR33" s="634"/>
      <c r="DS33" s="634"/>
      <c r="DT33" s="634"/>
      <c r="DU33" s="634"/>
      <c r="DV33" s="635"/>
      <c r="DW33" s="624">
        <v>40.799999999999997</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32145</v>
      </c>
      <c r="S34" s="622"/>
      <c r="T34" s="622"/>
      <c r="U34" s="622"/>
      <c r="V34" s="622"/>
      <c r="W34" s="622"/>
      <c r="X34" s="622"/>
      <c r="Y34" s="623"/>
      <c r="Z34" s="659">
        <v>0.6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613377</v>
      </c>
      <c r="CS34" s="622"/>
      <c r="CT34" s="622"/>
      <c r="CU34" s="622"/>
      <c r="CV34" s="622"/>
      <c r="CW34" s="622"/>
      <c r="CX34" s="622"/>
      <c r="CY34" s="623"/>
      <c r="CZ34" s="624">
        <v>12.3</v>
      </c>
      <c r="DA34" s="636"/>
      <c r="DB34" s="636"/>
      <c r="DC34" s="637"/>
      <c r="DD34" s="627">
        <v>367610</v>
      </c>
      <c r="DE34" s="622"/>
      <c r="DF34" s="622"/>
      <c r="DG34" s="622"/>
      <c r="DH34" s="622"/>
      <c r="DI34" s="622"/>
      <c r="DJ34" s="622"/>
      <c r="DK34" s="623"/>
      <c r="DL34" s="627">
        <v>305500</v>
      </c>
      <c r="DM34" s="622"/>
      <c r="DN34" s="622"/>
      <c r="DO34" s="622"/>
      <c r="DP34" s="622"/>
      <c r="DQ34" s="622"/>
      <c r="DR34" s="622"/>
      <c r="DS34" s="622"/>
      <c r="DT34" s="622"/>
      <c r="DU34" s="622"/>
      <c r="DV34" s="623"/>
      <c r="DW34" s="624">
        <v>21.4</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359783</v>
      </c>
      <c r="S35" s="622"/>
      <c r="T35" s="622"/>
      <c r="U35" s="622"/>
      <c r="V35" s="622"/>
      <c r="W35" s="622"/>
      <c r="X35" s="622"/>
      <c r="Y35" s="623"/>
      <c r="Z35" s="659">
        <v>6.9</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47195</v>
      </c>
      <c r="CS35" s="634"/>
      <c r="CT35" s="634"/>
      <c r="CU35" s="634"/>
      <c r="CV35" s="634"/>
      <c r="CW35" s="634"/>
      <c r="CX35" s="634"/>
      <c r="CY35" s="635"/>
      <c r="CZ35" s="624">
        <v>0.9</v>
      </c>
      <c r="DA35" s="636"/>
      <c r="DB35" s="636"/>
      <c r="DC35" s="637"/>
      <c r="DD35" s="627">
        <v>47181</v>
      </c>
      <c r="DE35" s="634"/>
      <c r="DF35" s="634"/>
      <c r="DG35" s="634"/>
      <c r="DH35" s="634"/>
      <c r="DI35" s="634"/>
      <c r="DJ35" s="634"/>
      <c r="DK35" s="635"/>
      <c r="DL35" s="627">
        <v>34616</v>
      </c>
      <c r="DM35" s="634"/>
      <c r="DN35" s="634"/>
      <c r="DO35" s="634"/>
      <c r="DP35" s="634"/>
      <c r="DQ35" s="634"/>
      <c r="DR35" s="634"/>
      <c r="DS35" s="634"/>
      <c r="DT35" s="634"/>
      <c r="DU35" s="634"/>
      <c r="DV35" s="635"/>
      <c r="DW35" s="624">
        <v>2.4</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126580</v>
      </c>
      <c r="S36" s="622"/>
      <c r="T36" s="622"/>
      <c r="U36" s="622"/>
      <c r="V36" s="622"/>
      <c r="W36" s="622"/>
      <c r="X36" s="622"/>
      <c r="Y36" s="623"/>
      <c r="Z36" s="659">
        <v>2.4</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102004</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2664</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459609</v>
      </c>
      <c r="CS36" s="622"/>
      <c r="CT36" s="622"/>
      <c r="CU36" s="622"/>
      <c r="CV36" s="622"/>
      <c r="CW36" s="622"/>
      <c r="CX36" s="622"/>
      <c r="CY36" s="623"/>
      <c r="CZ36" s="624">
        <v>9.1999999999999993</v>
      </c>
      <c r="DA36" s="636"/>
      <c r="DB36" s="636"/>
      <c r="DC36" s="637"/>
      <c r="DD36" s="627">
        <v>273997</v>
      </c>
      <c r="DE36" s="622"/>
      <c r="DF36" s="622"/>
      <c r="DG36" s="622"/>
      <c r="DH36" s="622"/>
      <c r="DI36" s="622"/>
      <c r="DJ36" s="622"/>
      <c r="DK36" s="623"/>
      <c r="DL36" s="627">
        <v>242076</v>
      </c>
      <c r="DM36" s="622"/>
      <c r="DN36" s="622"/>
      <c r="DO36" s="622"/>
      <c r="DP36" s="622"/>
      <c r="DQ36" s="622"/>
      <c r="DR36" s="622"/>
      <c r="DS36" s="622"/>
      <c r="DT36" s="622"/>
      <c r="DU36" s="622"/>
      <c r="DV36" s="623"/>
      <c r="DW36" s="624">
        <v>17</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36644</v>
      </c>
      <c r="S37" s="622"/>
      <c r="T37" s="622"/>
      <c r="U37" s="622"/>
      <c r="V37" s="622"/>
      <c r="W37" s="622"/>
      <c r="X37" s="622"/>
      <c r="Y37" s="623"/>
      <c r="Z37" s="659">
        <v>0.7</v>
      </c>
      <c r="AA37" s="659"/>
      <c r="AB37" s="659"/>
      <c r="AC37" s="659"/>
      <c r="AD37" s="660">
        <v>4</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34281</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2664</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83491</v>
      </c>
      <c r="CS37" s="634"/>
      <c r="CT37" s="634"/>
      <c r="CU37" s="634"/>
      <c r="CV37" s="634"/>
      <c r="CW37" s="634"/>
      <c r="CX37" s="634"/>
      <c r="CY37" s="635"/>
      <c r="CZ37" s="624">
        <v>1.7</v>
      </c>
      <c r="DA37" s="636"/>
      <c r="DB37" s="636"/>
      <c r="DC37" s="637"/>
      <c r="DD37" s="627">
        <v>75574</v>
      </c>
      <c r="DE37" s="634"/>
      <c r="DF37" s="634"/>
      <c r="DG37" s="634"/>
      <c r="DH37" s="634"/>
      <c r="DI37" s="634"/>
      <c r="DJ37" s="634"/>
      <c r="DK37" s="635"/>
      <c r="DL37" s="627">
        <v>75574</v>
      </c>
      <c r="DM37" s="634"/>
      <c r="DN37" s="634"/>
      <c r="DO37" s="634"/>
      <c r="DP37" s="634"/>
      <c r="DQ37" s="634"/>
      <c r="DR37" s="634"/>
      <c r="DS37" s="634"/>
      <c r="DT37" s="634"/>
      <c r="DU37" s="634"/>
      <c r="DV37" s="635"/>
      <c r="DW37" s="624">
        <v>5.3</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417081</v>
      </c>
      <c r="S38" s="622"/>
      <c r="T38" s="622"/>
      <c r="U38" s="622"/>
      <c r="V38" s="622"/>
      <c r="W38" s="622"/>
      <c r="X38" s="622"/>
      <c r="Y38" s="623"/>
      <c r="Z38" s="659">
        <v>8</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10769</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130</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102004</v>
      </c>
      <c r="CS38" s="622"/>
      <c r="CT38" s="622"/>
      <c r="CU38" s="622"/>
      <c r="CV38" s="622"/>
      <c r="CW38" s="622"/>
      <c r="CX38" s="622"/>
      <c r="CY38" s="623"/>
      <c r="CZ38" s="624">
        <v>2</v>
      </c>
      <c r="DA38" s="636"/>
      <c r="DB38" s="636"/>
      <c r="DC38" s="637"/>
      <c r="DD38" s="627">
        <v>79470</v>
      </c>
      <c r="DE38" s="622"/>
      <c r="DF38" s="622"/>
      <c r="DG38" s="622"/>
      <c r="DH38" s="622"/>
      <c r="DI38" s="622"/>
      <c r="DJ38" s="622"/>
      <c r="DK38" s="623"/>
      <c r="DL38" s="627" t="s">
        <v>122</v>
      </c>
      <c r="DM38" s="622"/>
      <c r="DN38" s="622"/>
      <c r="DO38" s="622"/>
      <c r="DP38" s="622"/>
      <c r="DQ38" s="622"/>
      <c r="DR38" s="622"/>
      <c r="DS38" s="622"/>
      <c r="DT38" s="622"/>
      <c r="DU38" s="622"/>
      <c r="DV38" s="623"/>
      <c r="DW38" s="624" t="s">
        <v>122</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t="s">
        <v>122</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198</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1107252</v>
      </c>
      <c r="CS39" s="634"/>
      <c r="CT39" s="634"/>
      <c r="CU39" s="634"/>
      <c r="CV39" s="634"/>
      <c r="CW39" s="634"/>
      <c r="CX39" s="634"/>
      <c r="CY39" s="635"/>
      <c r="CZ39" s="624">
        <v>22.3</v>
      </c>
      <c r="DA39" s="636"/>
      <c r="DB39" s="636"/>
      <c r="DC39" s="637"/>
      <c r="DD39" s="627">
        <v>3002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5881</v>
      </c>
      <c r="S40" s="622"/>
      <c r="T40" s="622"/>
      <c r="U40" s="622"/>
      <c r="V40" s="622"/>
      <c r="W40" s="622"/>
      <c r="X40" s="622"/>
      <c r="Y40" s="623"/>
      <c r="Z40" s="659">
        <v>0.1</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69</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5188255</v>
      </c>
      <c r="S41" s="646"/>
      <c r="T41" s="646"/>
      <c r="U41" s="646"/>
      <c r="V41" s="646"/>
      <c r="W41" s="646"/>
      <c r="X41" s="646"/>
      <c r="Y41" s="649"/>
      <c r="Z41" s="650">
        <v>100</v>
      </c>
      <c r="AA41" s="650"/>
      <c r="AB41" s="650"/>
      <c r="AC41" s="650"/>
      <c r="AD41" s="651">
        <v>1421098</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13536</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43418</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431</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1829408</v>
      </c>
      <c r="CS42" s="634"/>
      <c r="CT42" s="634"/>
      <c r="CU42" s="634"/>
      <c r="CV42" s="634"/>
      <c r="CW42" s="634"/>
      <c r="CX42" s="634"/>
      <c r="CY42" s="635"/>
      <c r="CZ42" s="624">
        <v>36.799999999999997</v>
      </c>
      <c r="DA42" s="636"/>
      <c r="DB42" s="636"/>
      <c r="DC42" s="637"/>
      <c r="DD42" s="627">
        <v>138787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60309</v>
      </c>
      <c r="CS43" s="634"/>
      <c r="CT43" s="634"/>
      <c r="CU43" s="634"/>
      <c r="CV43" s="634"/>
      <c r="CW43" s="634"/>
      <c r="CX43" s="634"/>
      <c r="CY43" s="635"/>
      <c r="CZ43" s="624">
        <v>1.2</v>
      </c>
      <c r="DA43" s="636"/>
      <c r="DB43" s="636"/>
      <c r="DC43" s="637"/>
      <c r="DD43" s="627">
        <v>34414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766255</v>
      </c>
      <c r="CS44" s="622"/>
      <c r="CT44" s="622"/>
      <c r="CU44" s="622"/>
      <c r="CV44" s="622"/>
      <c r="CW44" s="622"/>
      <c r="CX44" s="622"/>
      <c r="CY44" s="623"/>
      <c r="CZ44" s="624">
        <v>15.4</v>
      </c>
      <c r="DA44" s="625"/>
      <c r="DB44" s="625"/>
      <c r="DC44" s="626"/>
      <c r="DD44" s="627">
        <v>99017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259441</v>
      </c>
      <c r="CS45" s="634"/>
      <c r="CT45" s="634"/>
      <c r="CU45" s="634"/>
      <c r="CV45" s="634"/>
      <c r="CW45" s="634"/>
      <c r="CX45" s="634"/>
      <c r="CY45" s="635"/>
      <c r="CZ45" s="624">
        <v>5.2</v>
      </c>
      <c r="DA45" s="636"/>
      <c r="DB45" s="636"/>
      <c r="DC45" s="637"/>
      <c r="DD45" s="627">
        <v>44780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506814</v>
      </c>
      <c r="CS46" s="622"/>
      <c r="CT46" s="622"/>
      <c r="CU46" s="622"/>
      <c r="CV46" s="622"/>
      <c r="CW46" s="622"/>
      <c r="CX46" s="622"/>
      <c r="CY46" s="623"/>
      <c r="CZ46" s="624">
        <v>10.199999999999999</v>
      </c>
      <c r="DA46" s="625"/>
      <c r="DB46" s="625"/>
      <c r="DC46" s="626"/>
      <c r="DD46" s="627">
        <v>54237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1063153</v>
      </c>
      <c r="CS47" s="634"/>
      <c r="CT47" s="634"/>
      <c r="CU47" s="634"/>
      <c r="CV47" s="634"/>
      <c r="CW47" s="634"/>
      <c r="CX47" s="634"/>
      <c r="CY47" s="635"/>
      <c r="CZ47" s="624">
        <v>21.4</v>
      </c>
      <c r="DA47" s="636"/>
      <c r="DB47" s="636"/>
      <c r="DC47" s="637"/>
      <c r="DD47" s="627">
        <v>39770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4976250</v>
      </c>
      <c r="CS49" s="606"/>
      <c r="CT49" s="606"/>
      <c r="CU49" s="606"/>
      <c r="CV49" s="606"/>
      <c r="CW49" s="606"/>
      <c r="CX49" s="606"/>
      <c r="CY49" s="607"/>
      <c r="CZ49" s="608">
        <v>100</v>
      </c>
      <c r="DA49" s="609"/>
      <c r="DB49" s="609"/>
      <c r="DC49" s="610"/>
      <c r="DD49" s="611">
        <v>1664540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VnNxy2FGT7jQ1C9BkwY9rDCbl2YQbf1SlTL859iodCai9zlOWJWMuznKYyVEkAFai4i+OgcUaB9wBxV1NYYH5g==" saltValue="mrAJnPSpH0nWhLQ0qLxXv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34"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5164</v>
      </c>
      <c r="R7" s="1103"/>
      <c r="S7" s="1103"/>
      <c r="T7" s="1103"/>
      <c r="U7" s="1103"/>
      <c r="V7" s="1103">
        <v>4954</v>
      </c>
      <c r="W7" s="1103"/>
      <c r="X7" s="1103"/>
      <c r="Y7" s="1103"/>
      <c r="Z7" s="1103"/>
      <c r="AA7" s="1103">
        <v>210</v>
      </c>
      <c r="AB7" s="1103"/>
      <c r="AC7" s="1103"/>
      <c r="AD7" s="1103"/>
      <c r="AE7" s="1104"/>
      <c r="AF7" s="1105">
        <v>195</v>
      </c>
      <c r="AG7" s="1106"/>
      <c r="AH7" s="1106"/>
      <c r="AI7" s="1106"/>
      <c r="AJ7" s="1107"/>
      <c r="AK7" s="1108" t="s">
        <v>559</v>
      </c>
      <c r="AL7" s="1109"/>
      <c r="AM7" s="1109"/>
      <c r="AN7" s="1109"/>
      <c r="AO7" s="1109"/>
      <c r="AP7" s="1109">
        <v>3521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556</v>
      </c>
      <c r="BT7" s="1100"/>
      <c r="BU7" s="1100"/>
      <c r="BV7" s="1100"/>
      <c r="BW7" s="1100"/>
      <c r="BX7" s="1100"/>
      <c r="BY7" s="1100"/>
      <c r="BZ7" s="1100"/>
      <c r="CA7" s="1100"/>
      <c r="CB7" s="1100"/>
      <c r="CC7" s="1100"/>
      <c r="CD7" s="1100"/>
      <c r="CE7" s="1100"/>
      <c r="CF7" s="1100"/>
      <c r="CG7" s="1112"/>
      <c r="CH7" s="1096">
        <v>36</v>
      </c>
      <c r="CI7" s="1097"/>
      <c r="CJ7" s="1097"/>
      <c r="CK7" s="1097"/>
      <c r="CL7" s="1098"/>
      <c r="CM7" s="1096">
        <v>215</v>
      </c>
      <c r="CN7" s="1097"/>
      <c r="CO7" s="1097"/>
      <c r="CP7" s="1097"/>
      <c r="CQ7" s="1098"/>
      <c r="CR7" s="1096">
        <v>9</v>
      </c>
      <c r="CS7" s="1097"/>
      <c r="CT7" s="1097"/>
      <c r="CU7" s="1097"/>
      <c r="CV7" s="1098"/>
      <c r="CW7" s="1096" t="s">
        <v>558</v>
      </c>
      <c r="CX7" s="1097"/>
      <c r="CY7" s="1097"/>
      <c r="CZ7" s="1097"/>
      <c r="DA7" s="1098"/>
      <c r="DB7" s="1096" t="s">
        <v>558</v>
      </c>
      <c r="DC7" s="1097"/>
      <c r="DD7" s="1097"/>
      <c r="DE7" s="1097"/>
      <c r="DF7" s="1098"/>
      <c r="DG7" s="1096" t="s">
        <v>558</v>
      </c>
      <c r="DH7" s="1097"/>
      <c r="DI7" s="1097"/>
      <c r="DJ7" s="1097"/>
      <c r="DK7" s="1098"/>
      <c r="DL7" s="1096" t="s">
        <v>558</v>
      </c>
      <c r="DM7" s="1097"/>
      <c r="DN7" s="1097"/>
      <c r="DO7" s="1097"/>
      <c r="DP7" s="1098"/>
      <c r="DQ7" s="1096" t="s">
        <v>558</v>
      </c>
      <c r="DR7" s="1097"/>
      <c r="DS7" s="1097"/>
      <c r="DT7" s="1097"/>
      <c r="DU7" s="1098"/>
      <c r="DV7" s="1099"/>
      <c r="DW7" s="1100"/>
      <c r="DX7" s="1100"/>
      <c r="DY7" s="1100"/>
      <c r="DZ7" s="1101"/>
      <c r="EA7" s="234"/>
    </row>
    <row r="8" spans="1:131" s="235" customFormat="1" ht="26.25" customHeight="1" x14ac:dyDescent="0.15">
      <c r="A8" s="238">
        <v>2</v>
      </c>
      <c r="B8" s="1030" t="s">
        <v>374</v>
      </c>
      <c r="C8" s="1031"/>
      <c r="D8" s="1031"/>
      <c r="E8" s="1031"/>
      <c r="F8" s="1031"/>
      <c r="G8" s="1031"/>
      <c r="H8" s="1031"/>
      <c r="I8" s="1031"/>
      <c r="J8" s="1031"/>
      <c r="K8" s="1031"/>
      <c r="L8" s="1031"/>
      <c r="M8" s="1031"/>
      <c r="N8" s="1031"/>
      <c r="O8" s="1031"/>
      <c r="P8" s="1032"/>
      <c r="Q8" s="1038">
        <v>1</v>
      </c>
      <c r="R8" s="1039"/>
      <c r="S8" s="1039"/>
      <c r="T8" s="1039"/>
      <c r="U8" s="1039"/>
      <c r="V8" s="1039">
        <v>1</v>
      </c>
      <c r="W8" s="1039"/>
      <c r="X8" s="1039"/>
      <c r="Y8" s="1039"/>
      <c r="Z8" s="1039"/>
      <c r="AA8" s="1039">
        <v>0</v>
      </c>
      <c r="AB8" s="1039"/>
      <c r="AC8" s="1039"/>
      <c r="AD8" s="1039"/>
      <c r="AE8" s="1040"/>
      <c r="AF8" s="1035">
        <v>0</v>
      </c>
      <c r="AG8" s="1036"/>
      <c r="AH8" s="1036"/>
      <c r="AI8" s="1036"/>
      <c r="AJ8" s="1037"/>
      <c r="AK8" s="1080" t="s">
        <v>559</v>
      </c>
      <c r="AL8" s="1081"/>
      <c r="AM8" s="1081"/>
      <c r="AN8" s="1081"/>
      <c r="AO8" s="1081"/>
      <c r="AP8" s="1081" t="s">
        <v>559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557</v>
      </c>
      <c r="BT8" s="993"/>
      <c r="BU8" s="993"/>
      <c r="BV8" s="993"/>
      <c r="BW8" s="993"/>
      <c r="BX8" s="993"/>
      <c r="BY8" s="993"/>
      <c r="BZ8" s="993"/>
      <c r="CA8" s="993"/>
      <c r="CB8" s="993"/>
      <c r="CC8" s="993"/>
      <c r="CD8" s="993"/>
      <c r="CE8" s="993"/>
      <c r="CF8" s="993"/>
      <c r="CG8" s="1014"/>
      <c r="CH8" s="989">
        <v>6</v>
      </c>
      <c r="CI8" s="990"/>
      <c r="CJ8" s="990"/>
      <c r="CK8" s="990"/>
      <c r="CL8" s="991"/>
      <c r="CM8" s="989">
        <v>-20</v>
      </c>
      <c r="CN8" s="990"/>
      <c r="CO8" s="990"/>
      <c r="CP8" s="990"/>
      <c r="CQ8" s="991"/>
      <c r="CR8" s="989">
        <v>41</v>
      </c>
      <c r="CS8" s="990"/>
      <c r="CT8" s="990"/>
      <c r="CU8" s="990"/>
      <c r="CV8" s="991"/>
      <c r="CW8" s="989" t="s">
        <v>558</v>
      </c>
      <c r="CX8" s="990"/>
      <c r="CY8" s="990"/>
      <c r="CZ8" s="990"/>
      <c r="DA8" s="991"/>
      <c r="DB8" s="989">
        <v>9</v>
      </c>
      <c r="DC8" s="990"/>
      <c r="DD8" s="990"/>
      <c r="DE8" s="990"/>
      <c r="DF8" s="991"/>
      <c r="DG8" s="989" t="s">
        <v>558</v>
      </c>
      <c r="DH8" s="990"/>
      <c r="DI8" s="990"/>
      <c r="DJ8" s="990"/>
      <c r="DK8" s="991"/>
      <c r="DL8" s="989" t="s">
        <v>558</v>
      </c>
      <c r="DM8" s="990"/>
      <c r="DN8" s="990"/>
      <c r="DO8" s="990"/>
      <c r="DP8" s="991"/>
      <c r="DQ8" s="989" t="s">
        <v>558</v>
      </c>
      <c r="DR8" s="990"/>
      <c r="DS8" s="990"/>
      <c r="DT8" s="990"/>
      <c r="DU8" s="991"/>
      <c r="DV8" s="992"/>
      <c r="DW8" s="993"/>
      <c r="DX8" s="993"/>
      <c r="DY8" s="993"/>
      <c r="DZ8" s="994"/>
      <c r="EA8" s="234"/>
    </row>
    <row r="9" spans="1:131" s="235" customFormat="1" ht="26.25" customHeight="1" x14ac:dyDescent="0.15">
      <c r="A9" s="238">
        <v>3</v>
      </c>
      <c r="B9" s="1030" t="s">
        <v>375</v>
      </c>
      <c r="C9" s="1031"/>
      <c r="D9" s="1031"/>
      <c r="E9" s="1031"/>
      <c r="F9" s="1031"/>
      <c r="G9" s="1031"/>
      <c r="H9" s="1031"/>
      <c r="I9" s="1031"/>
      <c r="J9" s="1031"/>
      <c r="K9" s="1031"/>
      <c r="L9" s="1031"/>
      <c r="M9" s="1031"/>
      <c r="N9" s="1031"/>
      <c r="O9" s="1031"/>
      <c r="P9" s="1032"/>
      <c r="Q9" s="1038">
        <v>19</v>
      </c>
      <c r="R9" s="1039"/>
      <c r="S9" s="1039"/>
      <c r="T9" s="1039"/>
      <c r="U9" s="1039"/>
      <c r="V9" s="1039">
        <v>17</v>
      </c>
      <c r="W9" s="1039"/>
      <c r="X9" s="1039"/>
      <c r="Y9" s="1039"/>
      <c r="Z9" s="1039"/>
      <c r="AA9" s="1039">
        <v>2</v>
      </c>
      <c r="AB9" s="1039"/>
      <c r="AC9" s="1039"/>
      <c r="AD9" s="1039"/>
      <c r="AE9" s="1040"/>
      <c r="AF9" s="1035">
        <v>1</v>
      </c>
      <c r="AG9" s="1036"/>
      <c r="AH9" s="1036"/>
      <c r="AI9" s="1036"/>
      <c r="AJ9" s="1037"/>
      <c r="AK9" s="1080" t="s">
        <v>559</v>
      </c>
      <c r="AL9" s="1081"/>
      <c r="AM9" s="1081"/>
      <c r="AN9" s="1081"/>
      <c r="AO9" s="1081"/>
      <c r="AP9" s="1081" t="s">
        <v>559</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t="s">
        <v>376</v>
      </c>
      <c r="C10" s="1031"/>
      <c r="D10" s="1031"/>
      <c r="E10" s="1031"/>
      <c r="F10" s="1031"/>
      <c r="G10" s="1031"/>
      <c r="H10" s="1031"/>
      <c r="I10" s="1031"/>
      <c r="J10" s="1031"/>
      <c r="K10" s="1031"/>
      <c r="L10" s="1031"/>
      <c r="M10" s="1031"/>
      <c r="N10" s="1031"/>
      <c r="O10" s="1031"/>
      <c r="P10" s="1032"/>
      <c r="Q10" s="1038">
        <v>2</v>
      </c>
      <c r="R10" s="1039"/>
      <c r="S10" s="1039"/>
      <c r="T10" s="1039"/>
      <c r="U10" s="1039"/>
      <c r="V10" s="1039">
        <v>2</v>
      </c>
      <c r="W10" s="1039"/>
      <c r="X10" s="1039"/>
      <c r="Y10" s="1039"/>
      <c r="Z10" s="1039"/>
      <c r="AA10" s="1039">
        <v>0</v>
      </c>
      <c r="AB10" s="1039"/>
      <c r="AC10" s="1039"/>
      <c r="AD10" s="1039"/>
      <c r="AE10" s="1040"/>
      <c r="AF10" s="1035">
        <v>0</v>
      </c>
      <c r="AG10" s="1036"/>
      <c r="AH10" s="1036"/>
      <c r="AI10" s="1036"/>
      <c r="AJ10" s="1037"/>
      <c r="AK10" s="1080" t="s">
        <v>559</v>
      </c>
      <c r="AL10" s="1081"/>
      <c r="AM10" s="1081"/>
      <c r="AN10" s="1081"/>
      <c r="AO10" s="1081"/>
      <c r="AP10" s="1081" t="s">
        <v>559</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t="s">
        <v>377</v>
      </c>
      <c r="C11" s="1031"/>
      <c r="D11" s="1031"/>
      <c r="E11" s="1031"/>
      <c r="F11" s="1031"/>
      <c r="G11" s="1031"/>
      <c r="H11" s="1031"/>
      <c r="I11" s="1031"/>
      <c r="J11" s="1031"/>
      <c r="K11" s="1031"/>
      <c r="L11" s="1031"/>
      <c r="M11" s="1031"/>
      <c r="N11" s="1031"/>
      <c r="O11" s="1031"/>
      <c r="P11" s="1032"/>
      <c r="Q11" s="1038">
        <v>271</v>
      </c>
      <c r="R11" s="1039"/>
      <c r="S11" s="1039"/>
      <c r="T11" s="1039"/>
      <c r="U11" s="1039"/>
      <c r="V11" s="1039">
        <v>271</v>
      </c>
      <c r="W11" s="1039"/>
      <c r="X11" s="1039"/>
      <c r="Y11" s="1039"/>
      <c r="Z11" s="1039"/>
      <c r="AA11" s="1039">
        <v>0</v>
      </c>
      <c r="AB11" s="1039"/>
      <c r="AC11" s="1039"/>
      <c r="AD11" s="1039"/>
      <c r="AE11" s="1040"/>
      <c r="AF11" s="1035">
        <v>0</v>
      </c>
      <c r="AG11" s="1036"/>
      <c r="AH11" s="1036"/>
      <c r="AI11" s="1036"/>
      <c r="AJ11" s="1037"/>
      <c r="AK11" s="1080">
        <v>257</v>
      </c>
      <c r="AL11" s="1081"/>
      <c r="AM11" s="1081"/>
      <c r="AN11" s="1081"/>
      <c r="AO11" s="1081"/>
      <c r="AP11" s="1081">
        <f>-Q28128</f>
        <v>0</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7">
        <v>5457</v>
      </c>
      <c r="R23" s="1061"/>
      <c r="S23" s="1061"/>
      <c r="T23" s="1061"/>
      <c r="U23" s="1061"/>
      <c r="V23" s="1061">
        <v>5245</v>
      </c>
      <c r="W23" s="1061"/>
      <c r="X23" s="1061"/>
      <c r="Y23" s="1061"/>
      <c r="Z23" s="1061"/>
      <c r="AA23" s="1061">
        <v>212</v>
      </c>
      <c r="AB23" s="1061"/>
      <c r="AC23" s="1061"/>
      <c r="AD23" s="1061"/>
      <c r="AE23" s="1068"/>
      <c r="AF23" s="1069">
        <v>196</v>
      </c>
      <c r="AG23" s="1061"/>
      <c r="AH23" s="1061"/>
      <c r="AI23" s="1061"/>
      <c r="AJ23" s="1070"/>
      <c r="AK23" s="1071"/>
      <c r="AL23" s="1072"/>
      <c r="AM23" s="1072"/>
      <c r="AN23" s="1072"/>
      <c r="AO23" s="1072"/>
      <c r="AP23" s="1061">
        <v>3521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391</v>
      </c>
      <c r="C28" s="1048"/>
      <c r="D28" s="1048"/>
      <c r="E28" s="1048"/>
      <c r="F28" s="1048"/>
      <c r="G28" s="1048"/>
      <c r="H28" s="1048"/>
      <c r="I28" s="1048"/>
      <c r="J28" s="1048"/>
      <c r="K28" s="1048"/>
      <c r="L28" s="1048"/>
      <c r="M28" s="1048"/>
      <c r="N28" s="1048"/>
      <c r="O28" s="1048"/>
      <c r="P28" s="1049"/>
      <c r="Q28" s="1050">
        <v>128</v>
      </c>
      <c r="R28" s="1051"/>
      <c r="S28" s="1051"/>
      <c r="T28" s="1051"/>
      <c r="U28" s="1051"/>
      <c r="V28" s="1051">
        <v>125</v>
      </c>
      <c r="W28" s="1051"/>
      <c r="X28" s="1051"/>
      <c r="Y28" s="1051"/>
      <c r="Z28" s="1051"/>
      <c r="AA28" s="1051">
        <v>3</v>
      </c>
      <c r="AB28" s="1051"/>
      <c r="AC28" s="1051"/>
      <c r="AD28" s="1051"/>
      <c r="AE28" s="1052"/>
      <c r="AF28" s="1053">
        <v>3</v>
      </c>
      <c r="AG28" s="1051"/>
      <c r="AH28" s="1051"/>
      <c r="AI28" s="1051"/>
      <c r="AJ28" s="1054"/>
      <c r="AK28" s="1042" t="s">
        <v>560</v>
      </c>
      <c r="AL28" s="1043"/>
      <c r="AM28" s="1043"/>
      <c r="AN28" s="1043"/>
      <c r="AO28" s="1043"/>
      <c r="AP28" s="1043" t="s">
        <v>559</v>
      </c>
      <c r="AQ28" s="1043"/>
      <c r="AR28" s="1043"/>
      <c r="AS28" s="1043"/>
      <c r="AT28" s="1043"/>
      <c r="AU28" s="1043" t="s">
        <v>560</v>
      </c>
      <c r="AV28" s="1043"/>
      <c r="AW28" s="1043"/>
      <c r="AX28" s="1043"/>
      <c r="AY28" s="1043"/>
      <c r="AZ28" s="1044" t="s">
        <v>559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392</v>
      </c>
      <c r="C29" s="1031"/>
      <c r="D29" s="1031"/>
      <c r="E29" s="1031"/>
      <c r="F29" s="1031"/>
      <c r="G29" s="1031"/>
      <c r="H29" s="1031"/>
      <c r="I29" s="1031"/>
      <c r="J29" s="1031"/>
      <c r="K29" s="1031"/>
      <c r="L29" s="1031"/>
      <c r="M29" s="1031"/>
      <c r="N29" s="1031"/>
      <c r="O29" s="1031"/>
      <c r="P29" s="1032"/>
      <c r="Q29" s="1038">
        <v>256</v>
      </c>
      <c r="R29" s="1039"/>
      <c r="S29" s="1039"/>
      <c r="T29" s="1039"/>
      <c r="U29" s="1039"/>
      <c r="V29" s="1039">
        <v>209</v>
      </c>
      <c r="W29" s="1039"/>
      <c r="X29" s="1039"/>
      <c r="Y29" s="1039"/>
      <c r="Z29" s="1039"/>
      <c r="AA29" s="1039">
        <v>17</v>
      </c>
      <c r="AB29" s="1039"/>
      <c r="AC29" s="1039"/>
      <c r="AD29" s="1039"/>
      <c r="AE29" s="1040"/>
      <c r="AF29" s="1035">
        <v>17</v>
      </c>
      <c r="AG29" s="1036"/>
      <c r="AH29" s="1036"/>
      <c r="AI29" s="1036"/>
      <c r="AJ29" s="1037"/>
      <c r="AK29" s="980" t="s">
        <v>560</v>
      </c>
      <c r="AL29" s="971"/>
      <c r="AM29" s="971"/>
      <c r="AN29" s="971"/>
      <c r="AO29" s="971"/>
      <c r="AP29" s="971" t="s">
        <v>559</v>
      </c>
      <c r="AQ29" s="971"/>
      <c r="AR29" s="971"/>
      <c r="AS29" s="971"/>
      <c r="AT29" s="971"/>
      <c r="AU29" s="971" t="s">
        <v>560</v>
      </c>
      <c r="AV29" s="971"/>
      <c r="AW29" s="971"/>
      <c r="AX29" s="971"/>
      <c r="AY29" s="971"/>
      <c r="AZ29" s="1041" t="s">
        <v>559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393</v>
      </c>
      <c r="C30" s="1031"/>
      <c r="D30" s="1031"/>
      <c r="E30" s="1031"/>
      <c r="F30" s="1031"/>
      <c r="G30" s="1031"/>
      <c r="H30" s="1031"/>
      <c r="I30" s="1031"/>
      <c r="J30" s="1031"/>
      <c r="K30" s="1031"/>
      <c r="L30" s="1031"/>
      <c r="M30" s="1031"/>
      <c r="N30" s="1031"/>
      <c r="O30" s="1031"/>
      <c r="P30" s="1032"/>
      <c r="Q30" s="1038">
        <v>29</v>
      </c>
      <c r="R30" s="1039"/>
      <c r="S30" s="1039"/>
      <c r="T30" s="1039"/>
      <c r="U30" s="1039"/>
      <c r="V30" s="1039">
        <v>29</v>
      </c>
      <c r="W30" s="1039"/>
      <c r="X30" s="1039"/>
      <c r="Y30" s="1039"/>
      <c r="Z30" s="1039"/>
      <c r="AA30" s="1039">
        <v>0</v>
      </c>
      <c r="AB30" s="1039"/>
      <c r="AC30" s="1039"/>
      <c r="AD30" s="1039"/>
      <c r="AE30" s="1040"/>
      <c r="AF30" s="1035">
        <v>0</v>
      </c>
      <c r="AG30" s="1036"/>
      <c r="AH30" s="1036"/>
      <c r="AI30" s="1036"/>
      <c r="AJ30" s="1037"/>
      <c r="AK30" s="980" t="s">
        <v>560</v>
      </c>
      <c r="AL30" s="971"/>
      <c r="AM30" s="971"/>
      <c r="AN30" s="971"/>
      <c r="AO30" s="971"/>
      <c r="AP30" s="971" t="s">
        <v>559</v>
      </c>
      <c r="AQ30" s="971"/>
      <c r="AR30" s="971"/>
      <c r="AS30" s="971"/>
      <c r="AT30" s="971"/>
      <c r="AU30" s="971" t="s">
        <v>560</v>
      </c>
      <c r="AV30" s="971"/>
      <c r="AW30" s="971"/>
      <c r="AX30" s="971"/>
      <c r="AY30" s="971"/>
      <c r="AZ30" s="1041" t="s">
        <v>559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125</v>
      </c>
      <c r="R31" s="1039"/>
      <c r="S31" s="1039"/>
      <c r="T31" s="1039"/>
      <c r="U31" s="1039"/>
      <c r="V31" s="1039">
        <v>122</v>
      </c>
      <c r="W31" s="1039"/>
      <c r="X31" s="1039"/>
      <c r="Y31" s="1039"/>
      <c r="Z31" s="1039"/>
      <c r="AA31" s="1039">
        <v>3</v>
      </c>
      <c r="AB31" s="1039"/>
      <c r="AC31" s="1039"/>
      <c r="AD31" s="1039"/>
      <c r="AE31" s="1040"/>
      <c r="AF31" s="1035">
        <v>3</v>
      </c>
      <c r="AG31" s="1036"/>
      <c r="AH31" s="1036"/>
      <c r="AI31" s="1036"/>
      <c r="AJ31" s="1037"/>
      <c r="AK31" s="980">
        <v>23</v>
      </c>
      <c r="AL31" s="971"/>
      <c r="AM31" s="971"/>
      <c r="AN31" s="971"/>
      <c r="AO31" s="971"/>
      <c r="AP31" s="971">
        <v>59</v>
      </c>
      <c r="AQ31" s="971"/>
      <c r="AR31" s="971"/>
      <c r="AS31" s="971"/>
      <c r="AT31" s="971"/>
      <c r="AU31" s="971">
        <v>23</v>
      </c>
      <c r="AV31" s="971"/>
      <c r="AW31" s="971"/>
      <c r="AX31" s="971"/>
      <c r="AY31" s="971"/>
      <c r="AZ31" s="1041" t="s">
        <v>559</v>
      </c>
      <c r="BA31" s="1041"/>
      <c r="BB31" s="1041"/>
      <c r="BC31" s="1041"/>
      <c r="BD31" s="1041"/>
      <c r="BE31" s="972" t="s">
        <v>395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396</v>
      </c>
      <c r="C32" s="1031"/>
      <c r="D32" s="1031"/>
      <c r="E32" s="1031"/>
      <c r="F32" s="1031"/>
      <c r="G32" s="1031"/>
      <c r="H32" s="1031"/>
      <c r="I32" s="1031"/>
      <c r="J32" s="1031"/>
      <c r="K32" s="1031"/>
      <c r="L32" s="1031"/>
      <c r="M32" s="1031"/>
      <c r="N32" s="1031"/>
      <c r="O32" s="1031"/>
      <c r="P32" s="1032"/>
      <c r="Q32" s="1038">
        <v>38</v>
      </c>
      <c r="R32" s="1039"/>
      <c r="S32" s="1039"/>
      <c r="T32" s="1039"/>
      <c r="U32" s="1039"/>
      <c r="V32" s="1039">
        <v>37</v>
      </c>
      <c r="W32" s="1039"/>
      <c r="X32" s="1039"/>
      <c r="Y32" s="1039"/>
      <c r="Z32" s="1039"/>
      <c r="AA32" s="1039">
        <v>1</v>
      </c>
      <c r="AB32" s="1039"/>
      <c r="AC32" s="1039"/>
      <c r="AD32" s="1039"/>
      <c r="AE32" s="1040"/>
      <c r="AF32" s="1035">
        <v>1</v>
      </c>
      <c r="AG32" s="1036"/>
      <c r="AH32" s="1036"/>
      <c r="AI32" s="1036"/>
      <c r="AJ32" s="1037"/>
      <c r="AK32" s="980">
        <v>11</v>
      </c>
      <c r="AL32" s="971"/>
      <c r="AM32" s="971"/>
      <c r="AN32" s="971"/>
      <c r="AO32" s="971"/>
      <c r="AP32" s="971">
        <v>24</v>
      </c>
      <c r="AQ32" s="971"/>
      <c r="AR32" s="971"/>
      <c r="AS32" s="971"/>
      <c r="AT32" s="971"/>
      <c r="AU32" s="971">
        <v>11</v>
      </c>
      <c r="AV32" s="971"/>
      <c r="AW32" s="971"/>
      <c r="AX32" s="971"/>
      <c r="AY32" s="971"/>
      <c r="AZ32" s="1041" t="s">
        <v>559</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379</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24</v>
      </c>
      <c r="AG63" s="959"/>
      <c r="AH63" s="959"/>
      <c r="AI63" s="959"/>
      <c r="AJ63" s="1022"/>
      <c r="AK63" s="1023"/>
      <c r="AL63" s="963"/>
      <c r="AM63" s="963"/>
      <c r="AN63" s="963"/>
      <c r="AO63" s="963"/>
      <c r="AP63" s="959">
        <v>83</v>
      </c>
      <c r="AQ63" s="959"/>
      <c r="AR63" s="959"/>
      <c r="AS63" s="959"/>
      <c r="AT63" s="959"/>
      <c r="AU63" s="959">
        <v>34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401</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5250</v>
      </c>
      <c r="R68" s="982"/>
      <c r="S68" s="982"/>
      <c r="T68" s="982"/>
      <c r="U68" s="982"/>
      <c r="V68" s="982">
        <v>5104</v>
      </c>
      <c r="W68" s="982"/>
      <c r="X68" s="982"/>
      <c r="Y68" s="982"/>
      <c r="Z68" s="982"/>
      <c r="AA68" s="982">
        <v>146</v>
      </c>
      <c r="AB68" s="982"/>
      <c r="AC68" s="982"/>
      <c r="AD68" s="982"/>
      <c r="AE68" s="982"/>
      <c r="AF68" s="982">
        <v>146</v>
      </c>
      <c r="AG68" s="982"/>
      <c r="AH68" s="982"/>
      <c r="AI68" s="982"/>
      <c r="AJ68" s="982"/>
      <c r="AK68" s="982">
        <v>2418</v>
      </c>
      <c r="AL68" s="982"/>
      <c r="AM68" s="982"/>
      <c r="AN68" s="982"/>
      <c r="AO68" s="982"/>
      <c r="AP68" s="982">
        <v>0</v>
      </c>
      <c r="AQ68" s="982"/>
      <c r="AR68" s="982"/>
      <c r="AS68" s="982"/>
      <c r="AT68" s="982"/>
      <c r="AU68" s="982" t="s">
        <v>558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1146</v>
      </c>
      <c r="R69" s="971"/>
      <c r="S69" s="971"/>
      <c r="T69" s="971"/>
      <c r="U69" s="971"/>
      <c r="V69" s="971">
        <v>1123</v>
      </c>
      <c r="W69" s="971"/>
      <c r="X69" s="971"/>
      <c r="Y69" s="971"/>
      <c r="Z69" s="971"/>
      <c r="AA69" s="971">
        <v>23</v>
      </c>
      <c r="AB69" s="971"/>
      <c r="AC69" s="971"/>
      <c r="AD69" s="971"/>
      <c r="AE69" s="971"/>
      <c r="AF69" s="971">
        <v>23</v>
      </c>
      <c r="AG69" s="971"/>
      <c r="AH69" s="971"/>
      <c r="AI69" s="971"/>
      <c r="AJ69" s="971"/>
      <c r="AK69" s="971" t="s">
        <v>558</v>
      </c>
      <c r="AL69" s="971"/>
      <c r="AM69" s="971"/>
      <c r="AN69" s="971"/>
      <c r="AO69" s="971"/>
      <c r="AP69" s="971">
        <v>657</v>
      </c>
      <c r="AQ69" s="971"/>
      <c r="AR69" s="971"/>
      <c r="AS69" s="971"/>
      <c r="AT69" s="971"/>
      <c r="AU69" s="971" t="s">
        <v>558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553</v>
      </c>
      <c r="C70" s="975"/>
      <c r="D70" s="975"/>
      <c r="E70" s="975"/>
      <c r="F70" s="975"/>
      <c r="G70" s="975"/>
      <c r="H70" s="975"/>
      <c r="I70" s="975"/>
      <c r="J70" s="975"/>
      <c r="K70" s="975"/>
      <c r="L70" s="975"/>
      <c r="M70" s="975"/>
      <c r="N70" s="975"/>
      <c r="O70" s="975"/>
      <c r="P70" s="976"/>
      <c r="Q70" s="977">
        <v>2421</v>
      </c>
      <c r="R70" s="971"/>
      <c r="S70" s="971"/>
      <c r="T70" s="971"/>
      <c r="U70" s="971"/>
      <c r="V70" s="971">
        <v>2180</v>
      </c>
      <c r="W70" s="971"/>
      <c r="X70" s="971"/>
      <c r="Y70" s="971"/>
      <c r="Z70" s="971"/>
      <c r="AA70" s="971">
        <v>241</v>
      </c>
      <c r="AB70" s="971"/>
      <c r="AC70" s="971"/>
      <c r="AD70" s="971"/>
      <c r="AE70" s="971"/>
      <c r="AF70" s="971">
        <v>205</v>
      </c>
      <c r="AG70" s="971"/>
      <c r="AH70" s="971"/>
      <c r="AI70" s="971"/>
      <c r="AJ70" s="971"/>
      <c r="AK70" s="971">
        <v>0</v>
      </c>
      <c r="AL70" s="971"/>
      <c r="AM70" s="971"/>
      <c r="AN70" s="971"/>
      <c r="AO70" s="971"/>
      <c r="AP70" s="971">
        <v>959</v>
      </c>
      <c r="AQ70" s="971"/>
      <c r="AR70" s="971"/>
      <c r="AS70" s="971"/>
      <c r="AT70" s="971"/>
      <c r="AU70" s="971" t="s">
        <v>558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554</v>
      </c>
      <c r="C71" s="975"/>
      <c r="D71" s="975"/>
      <c r="E71" s="975"/>
      <c r="F71" s="975"/>
      <c r="G71" s="975"/>
      <c r="H71" s="975"/>
      <c r="I71" s="975"/>
      <c r="J71" s="975"/>
      <c r="K71" s="975"/>
      <c r="L71" s="975"/>
      <c r="M71" s="975"/>
      <c r="N71" s="975"/>
      <c r="O71" s="975"/>
      <c r="P71" s="976"/>
      <c r="Q71" s="977">
        <v>270</v>
      </c>
      <c r="R71" s="971"/>
      <c r="S71" s="971"/>
      <c r="T71" s="971"/>
      <c r="U71" s="971"/>
      <c r="V71" s="971">
        <v>247</v>
      </c>
      <c r="W71" s="971"/>
      <c r="X71" s="971"/>
      <c r="Y71" s="971"/>
      <c r="Z71" s="971"/>
      <c r="AA71" s="971">
        <v>23</v>
      </c>
      <c r="AB71" s="971"/>
      <c r="AC71" s="971"/>
      <c r="AD71" s="971"/>
      <c r="AE71" s="971"/>
      <c r="AF71" s="971">
        <v>23</v>
      </c>
      <c r="AG71" s="971"/>
      <c r="AH71" s="971"/>
      <c r="AI71" s="971"/>
      <c r="AJ71" s="971"/>
      <c r="AK71" s="971" t="s">
        <v>558</v>
      </c>
      <c r="AL71" s="971"/>
      <c r="AM71" s="971"/>
      <c r="AN71" s="971"/>
      <c r="AO71" s="971"/>
      <c r="AP71" s="971" t="s">
        <v>558</v>
      </c>
      <c r="AQ71" s="971"/>
      <c r="AR71" s="971"/>
      <c r="AS71" s="971"/>
      <c r="AT71" s="971"/>
      <c r="AU71" s="971" t="s">
        <v>558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555</v>
      </c>
      <c r="C72" s="975"/>
      <c r="D72" s="975"/>
      <c r="E72" s="975"/>
      <c r="F72" s="975"/>
      <c r="G72" s="975"/>
      <c r="H72" s="975"/>
      <c r="I72" s="975"/>
      <c r="J72" s="975"/>
      <c r="K72" s="975"/>
      <c r="L72" s="975"/>
      <c r="M72" s="975"/>
      <c r="N72" s="975"/>
      <c r="O72" s="975"/>
      <c r="P72" s="976"/>
      <c r="Q72" s="977">
        <v>315636</v>
      </c>
      <c r="R72" s="971"/>
      <c r="S72" s="971"/>
      <c r="T72" s="971"/>
      <c r="U72" s="971"/>
      <c r="V72" s="971">
        <v>306127</v>
      </c>
      <c r="W72" s="971"/>
      <c r="X72" s="971"/>
      <c r="Y72" s="971"/>
      <c r="Z72" s="971"/>
      <c r="AA72" s="971">
        <v>9509</v>
      </c>
      <c r="AB72" s="971"/>
      <c r="AC72" s="971"/>
      <c r="AD72" s="971"/>
      <c r="AE72" s="971"/>
      <c r="AF72" s="971">
        <v>6033</v>
      </c>
      <c r="AG72" s="971"/>
      <c r="AH72" s="971"/>
      <c r="AI72" s="971"/>
      <c r="AJ72" s="971"/>
      <c r="AK72" s="971" t="s">
        <v>558</v>
      </c>
      <c r="AL72" s="971"/>
      <c r="AM72" s="971"/>
      <c r="AN72" s="971"/>
      <c r="AO72" s="971"/>
      <c r="AP72" s="971" t="s">
        <v>558</v>
      </c>
      <c r="AQ72" s="971"/>
      <c r="AR72" s="971"/>
      <c r="AS72" s="971"/>
      <c r="AT72" s="971"/>
      <c r="AU72" s="971" t="s">
        <v>558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6430</v>
      </c>
      <c r="AG88" s="959"/>
      <c r="AH88" s="959"/>
      <c r="AI88" s="959"/>
      <c r="AJ88" s="959"/>
      <c r="AK88" s="963"/>
      <c r="AL88" s="963"/>
      <c r="AM88" s="963"/>
      <c r="AN88" s="963"/>
      <c r="AO88" s="963"/>
      <c r="AP88" s="959">
        <v>1616</v>
      </c>
      <c r="AQ88" s="959"/>
      <c r="AR88" s="959"/>
      <c r="AS88" s="959"/>
      <c r="AT88" s="959"/>
      <c r="AU88" s="959">
        <v>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50</v>
      </c>
      <c r="CS102" s="953"/>
      <c r="CT102" s="953"/>
      <c r="CU102" s="953"/>
      <c r="CV102" s="954"/>
      <c r="CW102" s="952">
        <v>0</v>
      </c>
      <c r="CX102" s="953"/>
      <c r="CY102" s="953"/>
      <c r="CZ102" s="953"/>
      <c r="DA102" s="954"/>
      <c r="DB102" s="952">
        <v>9</v>
      </c>
      <c r="DC102" s="953"/>
      <c r="DD102" s="953"/>
      <c r="DE102" s="953"/>
      <c r="DF102" s="954"/>
      <c r="DG102" s="952">
        <v>0</v>
      </c>
      <c r="DH102" s="953"/>
      <c r="DI102" s="953"/>
      <c r="DJ102" s="953"/>
      <c r="DK102" s="954"/>
      <c r="DL102" s="952">
        <v>0</v>
      </c>
      <c r="DM102" s="953"/>
      <c r="DN102" s="953"/>
      <c r="DO102" s="953"/>
      <c r="DP102" s="954"/>
      <c r="DQ102" s="952">
        <v>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293</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293</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293</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318263</v>
      </c>
      <c r="AB110" s="889"/>
      <c r="AC110" s="889"/>
      <c r="AD110" s="889"/>
      <c r="AE110" s="890"/>
      <c r="AF110" s="891">
        <v>345723</v>
      </c>
      <c r="AG110" s="889"/>
      <c r="AH110" s="889"/>
      <c r="AI110" s="889"/>
      <c r="AJ110" s="890"/>
      <c r="AK110" s="891">
        <v>386746</v>
      </c>
      <c r="AL110" s="889"/>
      <c r="AM110" s="889"/>
      <c r="AN110" s="889"/>
      <c r="AO110" s="890"/>
      <c r="AP110" s="892">
        <v>32.299999999999997</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3399641</v>
      </c>
      <c r="BR110" s="842"/>
      <c r="BS110" s="842"/>
      <c r="BT110" s="842"/>
      <c r="BU110" s="842"/>
      <c r="BV110" s="842">
        <v>3480282</v>
      </c>
      <c r="BW110" s="842"/>
      <c r="BX110" s="842"/>
      <c r="BY110" s="842"/>
      <c r="BZ110" s="842"/>
      <c r="CA110" s="842">
        <v>3521047</v>
      </c>
      <c r="CB110" s="842"/>
      <c r="CC110" s="842"/>
      <c r="CD110" s="842"/>
      <c r="CE110" s="842"/>
      <c r="CF110" s="866">
        <v>293.60000000000002</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2939</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54199</v>
      </c>
      <c r="BR112" s="817"/>
      <c r="BS112" s="817"/>
      <c r="BT112" s="817"/>
      <c r="BU112" s="817"/>
      <c r="BV112" s="817">
        <v>66979</v>
      </c>
      <c r="BW112" s="817"/>
      <c r="BX112" s="817"/>
      <c r="BY112" s="817"/>
      <c r="BZ112" s="817"/>
      <c r="CA112" s="817">
        <v>144117</v>
      </c>
      <c r="CB112" s="817"/>
      <c r="CC112" s="817"/>
      <c r="CD112" s="817"/>
      <c r="CE112" s="817"/>
      <c r="CF112" s="875">
        <v>12</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7117</v>
      </c>
      <c r="AB113" s="919"/>
      <c r="AC113" s="919"/>
      <c r="AD113" s="919"/>
      <c r="AE113" s="920"/>
      <c r="AF113" s="921">
        <v>7084</v>
      </c>
      <c r="AG113" s="919"/>
      <c r="AH113" s="919"/>
      <c r="AI113" s="919"/>
      <c r="AJ113" s="920"/>
      <c r="AK113" s="921">
        <v>7886</v>
      </c>
      <c r="AL113" s="919"/>
      <c r="AM113" s="919"/>
      <c r="AN113" s="919"/>
      <c r="AO113" s="920"/>
      <c r="AP113" s="922">
        <v>0.7</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9186</v>
      </c>
      <c r="BR113" s="817"/>
      <c r="BS113" s="817"/>
      <c r="BT113" s="817"/>
      <c r="BU113" s="817"/>
      <c r="BV113" s="817">
        <v>14218</v>
      </c>
      <c r="BW113" s="817"/>
      <c r="BX113" s="817"/>
      <c r="BY113" s="817"/>
      <c r="BZ113" s="817"/>
      <c r="CA113" s="817">
        <v>22469</v>
      </c>
      <c r="CB113" s="817"/>
      <c r="CC113" s="817"/>
      <c r="CD113" s="817"/>
      <c r="CE113" s="817"/>
      <c r="CF113" s="875">
        <v>1.9</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7420</v>
      </c>
      <c r="AB114" s="780"/>
      <c r="AC114" s="780"/>
      <c r="AD114" s="780"/>
      <c r="AE114" s="781"/>
      <c r="AF114" s="782">
        <v>2097</v>
      </c>
      <c r="AG114" s="780"/>
      <c r="AH114" s="780"/>
      <c r="AI114" s="780"/>
      <c r="AJ114" s="781"/>
      <c r="AK114" s="782">
        <v>2200</v>
      </c>
      <c r="AL114" s="780"/>
      <c r="AM114" s="780"/>
      <c r="AN114" s="780"/>
      <c r="AO114" s="781"/>
      <c r="AP114" s="824">
        <v>0.2</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395383</v>
      </c>
      <c r="BR114" s="817"/>
      <c r="BS114" s="817"/>
      <c r="BT114" s="817"/>
      <c r="BU114" s="817"/>
      <c r="BV114" s="817">
        <v>348157</v>
      </c>
      <c r="BW114" s="817"/>
      <c r="BX114" s="817"/>
      <c r="BY114" s="817"/>
      <c r="BZ114" s="817"/>
      <c r="CA114" s="817">
        <v>381865</v>
      </c>
      <c r="CB114" s="817"/>
      <c r="CC114" s="817"/>
      <c r="CD114" s="817"/>
      <c r="CE114" s="817"/>
      <c r="CF114" s="875">
        <v>31.8</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83</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120</v>
      </c>
      <c r="AB116" s="780"/>
      <c r="AC116" s="780"/>
      <c r="AD116" s="780"/>
      <c r="AE116" s="781"/>
      <c r="AF116" s="782">
        <v>498</v>
      </c>
      <c r="AG116" s="780"/>
      <c r="AH116" s="780"/>
      <c r="AI116" s="780"/>
      <c r="AJ116" s="781"/>
      <c r="AK116" s="782">
        <v>553</v>
      </c>
      <c r="AL116" s="780"/>
      <c r="AM116" s="780"/>
      <c r="AN116" s="780"/>
      <c r="AO116" s="781"/>
      <c r="AP116" s="824">
        <v>0</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333003</v>
      </c>
      <c r="AB117" s="903"/>
      <c r="AC117" s="903"/>
      <c r="AD117" s="903"/>
      <c r="AE117" s="904"/>
      <c r="AF117" s="905">
        <v>355402</v>
      </c>
      <c r="AG117" s="903"/>
      <c r="AH117" s="903"/>
      <c r="AI117" s="903"/>
      <c r="AJ117" s="904"/>
      <c r="AK117" s="905">
        <v>397385</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293</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443</v>
      </c>
      <c r="BP119" s="878"/>
      <c r="BQ119" s="879">
        <v>3861348</v>
      </c>
      <c r="BR119" s="845"/>
      <c r="BS119" s="845"/>
      <c r="BT119" s="845"/>
      <c r="BU119" s="845"/>
      <c r="BV119" s="845">
        <v>3909636</v>
      </c>
      <c r="BW119" s="845"/>
      <c r="BX119" s="845"/>
      <c r="BY119" s="845"/>
      <c r="BZ119" s="845"/>
      <c r="CA119" s="845">
        <v>4069498</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2939</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2047186</v>
      </c>
      <c r="BR120" s="842"/>
      <c r="BS120" s="842"/>
      <c r="BT120" s="842"/>
      <c r="BU120" s="842"/>
      <c r="BV120" s="842">
        <v>2220497</v>
      </c>
      <c r="BW120" s="842"/>
      <c r="BX120" s="842"/>
      <c r="BY120" s="842"/>
      <c r="BZ120" s="842"/>
      <c r="CA120" s="842">
        <v>2237398</v>
      </c>
      <c r="CB120" s="842"/>
      <c r="CC120" s="842"/>
      <c r="CD120" s="842"/>
      <c r="CE120" s="842"/>
      <c r="CF120" s="866">
        <v>186.6</v>
      </c>
      <c r="CG120" s="867"/>
      <c r="CH120" s="867"/>
      <c r="CI120" s="867"/>
      <c r="CJ120" s="867"/>
      <c r="CK120" s="868" t="s">
        <v>447</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18351</v>
      </c>
      <c r="DH120" s="842"/>
      <c r="DI120" s="842"/>
      <c r="DJ120" s="842"/>
      <c r="DK120" s="842"/>
      <c r="DL120" s="842">
        <v>28575</v>
      </c>
      <c r="DM120" s="842"/>
      <c r="DN120" s="842"/>
      <c r="DO120" s="842"/>
      <c r="DP120" s="842"/>
      <c r="DQ120" s="842">
        <v>86279</v>
      </c>
      <c r="DR120" s="842"/>
      <c r="DS120" s="842"/>
      <c r="DT120" s="842"/>
      <c r="DU120" s="842"/>
      <c r="DV120" s="843">
        <v>7.2</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13166</v>
      </c>
      <c r="BR121" s="817"/>
      <c r="BS121" s="817"/>
      <c r="BT121" s="817"/>
      <c r="BU121" s="817"/>
      <c r="BV121" s="817">
        <v>8963</v>
      </c>
      <c r="BW121" s="817"/>
      <c r="BX121" s="817"/>
      <c r="BY121" s="817"/>
      <c r="BZ121" s="817"/>
      <c r="CA121" s="817">
        <v>4689</v>
      </c>
      <c r="CB121" s="817"/>
      <c r="CC121" s="817"/>
      <c r="CD121" s="817"/>
      <c r="CE121" s="817"/>
      <c r="CF121" s="875">
        <v>0.4</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35848</v>
      </c>
      <c r="DH121" s="817"/>
      <c r="DI121" s="817"/>
      <c r="DJ121" s="817"/>
      <c r="DK121" s="817"/>
      <c r="DL121" s="817">
        <v>38404</v>
      </c>
      <c r="DM121" s="817"/>
      <c r="DN121" s="817"/>
      <c r="DO121" s="817"/>
      <c r="DP121" s="817"/>
      <c r="DQ121" s="817">
        <v>57838</v>
      </c>
      <c r="DR121" s="817"/>
      <c r="DS121" s="817"/>
      <c r="DT121" s="817"/>
      <c r="DU121" s="817"/>
      <c r="DV121" s="794">
        <v>4.8</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2553552</v>
      </c>
      <c r="BR122" s="845"/>
      <c r="BS122" s="845"/>
      <c r="BT122" s="845"/>
      <c r="BU122" s="845"/>
      <c r="BV122" s="845">
        <v>2647594</v>
      </c>
      <c r="BW122" s="845"/>
      <c r="BX122" s="845"/>
      <c r="BY122" s="845"/>
      <c r="BZ122" s="845"/>
      <c r="CA122" s="845">
        <v>2765307</v>
      </c>
      <c r="CB122" s="845"/>
      <c r="CC122" s="845"/>
      <c r="CD122" s="845"/>
      <c r="CE122" s="845"/>
      <c r="CF122" s="846">
        <v>230.6</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451</v>
      </c>
      <c r="BP123" s="878"/>
      <c r="BQ123" s="832">
        <v>4613904</v>
      </c>
      <c r="BR123" s="833"/>
      <c r="BS123" s="833"/>
      <c r="BT123" s="833"/>
      <c r="BU123" s="833"/>
      <c r="BV123" s="833">
        <v>4877054</v>
      </c>
      <c r="BW123" s="833"/>
      <c r="BX123" s="833"/>
      <c r="BY123" s="833"/>
      <c r="BZ123" s="833"/>
      <c r="CA123" s="833">
        <v>5007394</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83</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4412</v>
      </c>
      <c r="AB128" s="801"/>
      <c r="AC128" s="801"/>
      <c r="AD128" s="801"/>
      <c r="AE128" s="802"/>
      <c r="AF128" s="803">
        <v>4412</v>
      </c>
      <c r="AG128" s="801"/>
      <c r="AH128" s="801"/>
      <c r="AI128" s="801"/>
      <c r="AJ128" s="802"/>
      <c r="AK128" s="803">
        <v>4412</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1452303</v>
      </c>
      <c r="AB129" s="780"/>
      <c r="AC129" s="780"/>
      <c r="AD129" s="780"/>
      <c r="AE129" s="781"/>
      <c r="AF129" s="782">
        <v>1434120</v>
      </c>
      <c r="AG129" s="780"/>
      <c r="AH129" s="780"/>
      <c r="AI129" s="780"/>
      <c r="AJ129" s="781"/>
      <c r="AK129" s="782">
        <v>1424521</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189788</v>
      </c>
      <c r="AB130" s="780"/>
      <c r="AC130" s="780"/>
      <c r="AD130" s="780"/>
      <c r="AE130" s="781"/>
      <c r="AF130" s="782">
        <v>219700</v>
      </c>
      <c r="AG130" s="780"/>
      <c r="AH130" s="780"/>
      <c r="AI130" s="780"/>
      <c r="AJ130" s="781"/>
      <c r="AK130" s="782">
        <v>225333</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11.9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1262515</v>
      </c>
      <c r="AB131" s="764"/>
      <c r="AC131" s="764"/>
      <c r="AD131" s="764"/>
      <c r="AE131" s="765"/>
      <c r="AF131" s="766">
        <v>1214420</v>
      </c>
      <c r="AG131" s="764"/>
      <c r="AH131" s="764"/>
      <c r="AI131" s="764"/>
      <c r="AJ131" s="765"/>
      <c r="AK131" s="766">
        <v>1199188</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10.99416641</v>
      </c>
      <c r="AB132" s="745"/>
      <c r="AC132" s="745"/>
      <c r="AD132" s="745"/>
      <c r="AE132" s="746"/>
      <c r="AF132" s="747">
        <v>10.81092209</v>
      </c>
      <c r="AG132" s="745"/>
      <c r="AH132" s="745"/>
      <c r="AI132" s="745"/>
      <c r="AJ132" s="746"/>
      <c r="AK132" s="747">
        <v>13.97945943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8.9</v>
      </c>
      <c r="AB133" s="724"/>
      <c r="AC133" s="724"/>
      <c r="AD133" s="724"/>
      <c r="AE133" s="725"/>
      <c r="AF133" s="723">
        <v>10.1</v>
      </c>
      <c r="AG133" s="724"/>
      <c r="AH133" s="724"/>
      <c r="AI133" s="724"/>
      <c r="AJ133" s="725"/>
      <c r="AK133" s="723">
        <v>11.9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CMMy3QjIRiKikpos2Ok3TZgUeEa360prTQGrJUUlXa/9IeZoXgKp186Je36qdDo2qzj5w4pCqDSUOo9sRu0AQ==" saltValue="QD4DFKiLt79SoLtL5Dyq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B31"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HNA/BVGwdXJMCni4w5NZhGNKg9J4doS8vAp41xqJ57i7pAFMyJey/n4c6dR2k8jbGBEpVhCwNE4Q3gbIMbAJA==" saltValue="EmgydakwRzEOt7ru5+w8b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U64"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TJKuhhDPNwuggEC4Kpva6KKZhN6CnLp8gIxjhn9FT2U/0kkrCnMBUMnHCRGO9hHMPmlQiP1COdRZ7MyXXiW8Q==" saltValue="T+pKbP+KdUfcxc6iPRNgh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368696</v>
      </c>
      <c r="AP9" s="281">
        <v>391397</v>
      </c>
      <c r="AQ9" s="282">
        <v>243450</v>
      </c>
      <c r="AR9" s="283">
        <v>60.8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47494</v>
      </c>
      <c r="AP10" s="284">
        <v>50418</v>
      </c>
      <c r="AQ10" s="285">
        <v>36828</v>
      </c>
      <c r="AR10" s="286">
        <v>36.9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2575</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t="s">
        <v>488</v>
      </c>
      <c r="AP13" s="284" t="s">
        <v>488</v>
      </c>
      <c r="AQ13" s="285">
        <v>11862</v>
      </c>
      <c r="AR13" s="286" t="s">
        <v>488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60309</v>
      </c>
      <c r="AP14" s="284">
        <v>64022</v>
      </c>
      <c r="AQ14" s="285">
        <v>4647</v>
      </c>
      <c r="AR14" s="286">
        <v>1277.7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-6755</v>
      </c>
      <c r="AP15" s="284">
        <v>-7171</v>
      </c>
      <c r="AQ15" s="285">
        <v>-13358</v>
      </c>
      <c r="AR15" s="286">
        <v>-46.3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469744</v>
      </c>
      <c r="AP16" s="284">
        <v>498667</v>
      </c>
      <c r="AQ16" s="285">
        <v>286004</v>
      </c>
      <c r="AR16" s="286">
        <v>74.400000000000006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46.71</v>
      </c>
      <c r="AP21" s="298">
        <v>24.25</v>
      </c>
      <c r="AQ21" s="299">
        <v>22.46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94</v>
      </c>
      <c r="AP22" s="303">
        <v>95.4</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386746</v>
      </c>
      <c r="AP32" s="312">
        <v>410558</v>
      </c>
      <c r="AQ32" s="313">
        <v>167387</v>
      </c>
      <c r="AR32" s="314">
        <v>145.30000000000001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v>5</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7886</v>
      </c>
      <c r="AP35" s="312">
        <v>8372</v>
      </c>
      <c r="AQ35" s="313">
        <v>34589</v>
      </c>
      <c r="AR35" s="314">
        <v>-75.8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2200</v>
      </c>
      <c r="AP36" s="312">
        <v>2335</v>
      </c>
      <c r="AQ36" s="313">
        <v>2508</v>
      </c>
      <c r="AR36" s="314">
        <v>-6.9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488</v>
      </c>
      <c r="AP37" s="312" t="s">
        <v>488</v>
      </c>
      <c r="AQ37" s="313">
        <v>1525</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v>553</v>
      </c>
      <c r="AP38" s="315">
        <v>587</v>
      </c>
      <c r="AQ38" s="316">
        <v>44</v>
      </c>
      <c r="AR38" s="304">
        <v>1234.0999999999999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-4412</v>
      </c>
      <c r="AP39" s="312">
        <v>-4684</v>
      </c>
      <c r="AQ39" s="313">
        <v>-7489</v>
      </c>
      <c r="AR39" s="314">
        <v>-37.5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-225333</v>
      </c>
      <c r="AP40" s="312">
        <v>-239207</v>
      </c>
      <c r="AQ40" s="313">
        <v>-138932</v>
      </c>
      <c r="AR40" s="314">
        <v>72.2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167640</v>
      </c>
      <c r="AP41" s="312">
        <v>177962</v>
      </c>
      <c r="AQ41" s="313">
        <v>59636</v>
      </c>
      <c r="AR41" s="314">
        <v>198.4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762947</v>
      </c>
      <c r="AN51" s="334">
        <v>713702</v>
      </c>
      <c r="AO51" s="335">
        <v>-28</v>
      </c>
      <c r="AP51" s="336">
        <v>268375</v>
      </c>
      <c r="AQ51" s="337">
        <v>-1.2</v>
      </c>
      <c r="AR51" s="338">
        <v>-26.8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425365</v>
      </c>
      <c r="AN52" s="342">
        <v>397909</v>
      </c>
      <c r="AO52" s="343">
        <v>-2.4</v>
      </c>
      <c r="AP52" s="344">
        <v>119602</v>
      </c>
      <c r="AQ52" s="345">
        <v>1.5</v>
      </c>
      <c r="AR52" s="346">
        <v>-3.9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724301</v>
      </c>
      <c r="AN53" s="334">
        <v>701163</v>
      </c>
      <c r="AO53" s="335">
        <v>-1.8</v>
      </c>
      <c r="AP53" s="336">
        <v>301035</v>
      </c>
      <c r="AQ53" s="337">
        <v>12.2</v>
      </c>
      <c r="AR53" s="338">
        <v>-14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456842</v>
      </c>
      <c r="AN54" s="342">
        <v>442248</v>
      </c>
      <c r="AO54" s="343">
        <v>11.1</v>
      </c>
      <c r="AP54" s="344">
        <v>154376</v>
      </c>
      <c r="AQ54" s="345">
        <v>29.1</v>
      </c>
      <c r="AR54" s="346">
        <v>-18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507225</v>
      </c>
      <c r="AN55" s="334">
        <v>499237</v>
      </c>
      <c r="AO55" s="335">
        <v>-28.8</v>
      </c>
      <c r="AP55" s="336">
        <v>277467</v>
      </c>
      <c r="AQ55" s="337">
        <v>-7.8</v>
      </c>
      <c r="AR55" s="338">
        <v>-21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161610</v>
      </c>
      <c r="AN56" s="342">
        <v>159065</v>
      </c>
      <c r="AO56" s="343">
        <v>-64</v>
      </c>
      <c r="AP56" s="344">
        <v>128378</v>
      </c>
      <c r="AQ56" s="345">
        <v>-16.8</v>
      </c>
      <c r="AR56" s="346">
        <v>-47.2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613284</v>
      </c>
      <c r="AN57" s="334">
        <v>629655</v>
      </c>
      <c r="AO57" s="335">
        <v>26.1</v>
      </c>
      <c r="AP57" s="336">
        <v>282256</v>
      </c>
      <c r="AQ57" s="337">
        <v>1.7</v>
      </c>
      <c r="AR57" s="338">
        <v>24.4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360415</v>
      </c>
      <c r="AN58" s="342">
        <v>370036</v>
      </c>
      <c r="AO58" s="343">
        <v>132.6</v>
      </c>
      <c r="AP58" s="344">
        <v>145453</v>
      </c>
      <c r="AQ58" s="345">
        <v>13.3</v>
      </c>
      <c r="AR58" s="346">
        <v>119.3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766255</v>
      </c>
      <c r="AN59" s="334">
        <v>813434</v>
      </c>
      <c r="AO59" s="335">
        <v>29.2</v>
      </c>
      <c r="AP59" s="336">
        <v>295341</v>
      </c>
      <c r="AQ59" s="337">
        <v>4.5999999999999996</v>
      </c>
      <c r="AR59" s="338">
        <v>24.6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506814</v>
      </c>
      <c r="AN60" s="342">
        <v>538019</v>
      </c>
      <c r="AO60" s="343">
        <v>45.4</v>
      </c>
      <c r="AP60" s="344">
        <v>137402</v>
      </c>
      <c r="AQ60" s="345">
        <v>-5.5</v>
      </c>
      <c r="AR60" s="346">
        <v>50.9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674802</v>
      </c>
      <c r="AN61" s="349">
        <v>671438</v>
      </c>
      <c r="AO61" s="350">
        <v>-0.7</v>
      </c>
      <c r="AP61" s="351">
        <v>284895</v>
      </c>
      <c r="AQ61" s="352">
        <v>1.9</v>
      </c>
      <c r="AR61" s="338">
        <v>-2.6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382209</v>
      </c>
      <c r="AN62" s="342">
        <v>381455</v>
      </c>
      <c r="AO62" s="343">
        <v>24.5</v>
      </c>
      <c r="AP62" s="344">
        <v>137042</v>
      </c>
      <c r="AQ62" s="345">
        <v>4.3</v>
      </c>
      <c r="AR62" s="346">
        <v>20.2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aIqTblsPIV+ZLISB4r42EsYEOWfZDlVS5cQfNfptuDeT9or37/qdCr+NiumhYsHgpBbHqmZ+Am57BJoWDmBlA==" saltValue="KnwdhSkyL/17WvXbhK6uG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clWRlQjRRhY+m6rXLprGvYiB0kRlZfPADqZAxoJaQghMOTWSzByJzYhqg+INNGJ4BcOvQnQusdbvJ6Q0FaY7MA==" saltValue="HTsSfVgyR+tdbgYocMG1M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topLeftCell="A88"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HAxWu2sNzhmazF4C78e8+lADewr9+7P0mGjz16kTBBZLsq3Crwl1VhQKMH3YkVAYvxrAiI35ZAvedUTezxfOpw==" saltValue="EUM2TeZ7T1dlzSKmFLGZB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45.85</v>
      </c>
      <c r="G47" s="12">
        <v>41.75</v>
      </c>
      <c r="H47" s="12">
        <v>48.38</v>
      </c>
      <c r="I47" s="12">
        <v>61.57</v>
      </c>
      <c r="J47" s="13">
        <v>66.62</v>
      </c>
    </row>
    <row r="48" spans="2:10" ht="57.75" customHeight="1" x14ac:dyDescent="0.15">
      <c r="B48" s="14"/>
      <c r="C48" s="1141" t="s">
        <v>4</v>
      </c>
      <c r="D48" s="1141"/>
      <c r="E48" s="1142"/>
      <c r="F48" s="15">
        <v>3.94</v>
      </c>
      <c r="G48" s="16">
        <v>23.93</v>
      </c>
      <c r="H48" s="16">
        <v>23.37</v>
      </c>
      <c r="I48" s="16">
        <v>14.21</v>
      </c>
      <c r="J48" s="17">
        <v>13.8</v>
      </c>
    </row>
    <row r="49" spans="2:10" ht="57.75" customHeight="1" thickBot="1" x14ac:dyDescent="0.2">
      <c r="B49" s="18"/>
      <c r="C49" s="1143" t="s">
        <v>5</v>
      </c>
      <c r="D49" s="1143"/>
      <c r="E49" s="1144"/>
      <c r="F49" s="19" t="s">
        <v>532</v>
      </c>
      <c r="G49" s="20">
        <v>15.06</v>
      </c>
      <c r="H49" s="20">
        <v>0.83</v>
      </c>
      <c r="I49" s="20" t="s">
        <v>533</v>
      </c>
      <c r="J49" s="21" t="s">
        <v>534</v>
      </c>
    </row>
    <row r="50" spans="2:10" x14ac:dyDescent="0.15"/>
  </sheetData>
  <sheetProtection algorithmName="SHA-512" hashValue="glAGpu+wm6r7AF0LgiLUoW/svy4jrkVaKV+EFsXp5svRmgQx15wmt9wMV6wLPIFiBB3cO8Rj3e/rWsZwfh53cA==" saltValue="tXhj3gJHX7uffESREENl8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535</v>
      </c>
      <c r="D34" s="1151"/>
      <c r="E34" s="1152"/>
      <c r="F34" s="32">
        <v>3.78</v>
      </c>
      <c r="G34" s="33">
        <v>23.84</v>
      </c>
      <c r="H34" s="33">
        <v>23.31</v>
      </c>
      <c r="I34" s="33">
        <v>14.12</v>
      </c>
      <c r="J34" s="34">
        <v>13.67</v>
      </c>
      <c r="K34" s="22"/>
      <c r="L34" s="22"/>
      <c r="M34" s="22"/>
      <c r="N34" s="22"/>
      <c r="O34" s="22"/>
      <c r="P34" s="22"/>
    </row>
    <row r="35" spans="1:16" ht="39" customHeight="1" x14ac:dyDescent="0.15">
      <c r="A35" s="22"/>
      <c r="B35" s="35"/>
      <c r="C35" s="1145" t="s">
        <v>536</v>
      </c>
      <c r="D35" s="1146"/>
      <c r="E35" s="1147"/>
      <c r="F35" s="36">
        <v>0.35</v>
      </c>
      <c r="G35" s="37">
        <v>0.38</v>
      </c>
      <c r="H35" s="37">
        <v>0.95</v>
      </c>
      <c r="I35" s="37">
        <v>0.97</v>
      </c>
      <c r="J35" s="38">
        <v>1.18</v>
      </c>
      <c r="K35" s="22"/>
      <c r="L35" s="22"/>
      <c r="M35" s="22"/>
      <c r="N35" s="22"/>
      <c r="O35" s="22"/>
      <c r="P35" s="22"/>
    </row>
    <row r="36" spans="1:16" ht="39" customHeight="1" x14ac:dyDescent="0.15">
      <c r="A36" s="22"/>
      <c r="B36" s="35"/>
      <c r="C36" s="1145" t="s">
        <v>537</v>
      </c>
      <c r="D36" s="1146"/>
      <c r="E36" s="1147"/>
      <c r="F36" s="36">
        <v>0.26</v>
      </c>
      <c r="G36" s="37">
        <v>0.12</v>
      </c>
      <c r="H36" s="37">
        <v>0.08</v>
      </c>
      <c r="I36" s="37">
        <v>0.19</v>
      </c>
      <c r="J36" s="38">
        <v>0.18</v>
      </c>
      <c r="K36" s="22"/>
      <c r="L36" s="22"/>
      <c r="M36" s="22"/>
      <c r="N36" s="22"/>
      <c r="O36" s="22"/>
      <c r="P36" s="22"/>
    </row>
    <row r="37" spans="1:16" ht="39" customHeight="1" x14ac:dyDescent="0.15">
      <c r="A37" s="22"/>
      <c r="B37" s="35"/>
      <c r="C37" s="1145" t="s">
        <v>538</v>
      </c>
      <c r="D37" s="1146"/>
      <c r="E37" s="1147"/>
      <c r="F37" s="36">
        <v>0.06</v>
      </c>
      <c r="G37" s="37">
        <v>0</v>
      </c>
      <c r="H37" s="37">
        <v>0.05</v>
      </c>
      <c r="I37" s="37">
        <v>0.02</v>
      </c>
      <c r="J37" s="38">
        <v>0.17</v>
      </c>
      <c r="K37" s="22"/>
      <c r="L37" s="22"/>
      <c r="M37" s="22"/>
      <c r="N37" s="22"/>
      <c r="O37" s="22"/>
      <c r="P37" s="22"/>
    </row>
    <row r="38" spans="1:16" ht="39" customHeight="1" x14ac:dyDescent="0.15">
      <c r="A38" s="22"/>
      <c r="B38" s="35"/>
      <c r="C38" s="1145" t="s">
        <v>539</v>
      </c>
      <c r="D38" s="1146"/>
      <c r="E38" s="1147"/>
      <c r="F38" s="36">
        <v>0.02</v>
      </c>
      <c r="G38" s="37">
        <v>7.0000000000000007E-2</v>
      </c>
      <c r="H38" s="37">
        <v>0.04</v>
      </c>
      <c r="I38" s="37">
        <v>0.13</v>
      </c>
      <c r="J38" s="38">
        <v>0.1</v>
      </c>
      <c r="K38" s="22"/>
      <c r="L38" s="22"/>
      <c r="M38" s="22"/>
      <c r="N38" s="22"/>
      <c r="O38" s="22"/>
      <c r="P38" s="22"/>
    </row>
    <row r="39" spans="1:16" ht="39" customHeight="1" x14ac:dyDescent="0.15">
      <c r="A39" s="22"/>
      <c r="B39" s="35"/>
      <c r="C39" s="1145" t="s">
        <v>540</v>
      </c>
      <c r="D39" s="1146"/>
      <c r="E39" s="1147"/>
      <c r="F39" s="36">
        <v>0.03</v>
      </c>
      <c r="G39" s="37">
        <v>0</v>
      </c>
      <c r="H39" s="37">
        <v>0.02</v>
      </c>
      <c r="I39" s="37">
        <v>0.02</v>
      </c>
      <c r="J39" s="38">
        <v>7.0000000000000007E-2</v>
      </c>
      <c r="K39" s="22"/>
      <c r="L39" s="22"/>
      <c r="M39" s="22"/>
      <c r="N39" s="22"/>
      <c r="O39" s="22"/>
      <c r="P39" s="22"/>
    </row>
    <row r="40" spans="1:16" ht="39" customHeight="1" x14ac:dyDescent="0.15">
      <c r="A40" s="22"/>
      <c r="B40" s="35"/>
      <c r="C40" s="1145" t="s">
        <v>541</v>
      </c>
      <c r="D40" s="1146"/>
      <c r="E40" s="1147"/>
      <c r="F40" s="36">
        <v>0</v>
      </c>
      <c r="G40" s="37">
        <v>0.01</v>
      </c>
      <c r="H40" s="37">
        <v>0</v>
      </c>
      <c r="I40" s="37">
        <v>0.01</v>
      </c>
      <c r="J40" s="38">
        <v>0.01</v>
      </c>
      <c r="K40" s="22"/>
      <c r="L40" s="22"/>
      <c r="M40" s="22"/>
      <c r="N40" s="22"/>
      <c r="O40" s="22"/>
      <c r="P40" s="22"/>
    </row>
    <row r="41" spans="1:16" ht="39" customHeight="1" x14ac:dyDescent="0.15">
      <c r="A41" s="22"/>
      <c r="B41" s="35"/>
      <c r="C41" s="1145" t="s">
        <v>542</v>
      </c>
      <c r="D41" s="1146"/>
      <c r="E41" s="1147"/>
      <c r="F41" s="36">
        <v>0.01</v>
      </c>
      <c r="G41" s="37">
        <v>0.01</v>
      </c>
      <c r="H41" s="37">
        <v>0.02</v>
      </c>
      <c r="I41" s="37">
        <v>0.02</v>
      </c>
      <c r="J41" s="38">
        <v>0.01</v>
      </c>
      <c r="K41" s="22"/>
      <c r="L41" s="22"/>
      <c r="M41" s="22"/>
      <c r="N41" s="22"/>
      <c r="O41" s="22"/>
      <c r="P41" s="22"/>
    </row>
    <row r="42" spans="1:16" ht="39" customHeight="1" x14ac:dyDescent="0.15">
      <c r="A42" s="22"/>
      <c r="B42" s="39"/>
      <c r="C42" s="1145" t="s">
        <v>543</v>
      </c>
      <c r="D42" s="1146"/>
      <c r="E42" s="1147"/>
      <c r="F42" s="36" t="s">
        <v>488</v>
      </c>
      <c r="G42" s="37" t="s">
        <v>488</v>
      </c>
      <c r="H42" s="37" t="s">
        <v>488</v>
      </c>
      <c r="I42" s="37" t="s">
        <v>544</v>
      </c>
      <c r="J42" s="38" t="s">
        <v>488</v>
      </c>
      <c r="K42" s="22"/>
      <c r="L42" s="22"/>
      <c r="M42" s="22"/>
      <c r="N42" s="22"/>
      <c r="O42" s="22"/>
      <c r="P42" s="22"/>
    </row>
    <row r="43" spans="1:16" ht="39" customHeight="1" thickBot="1" x14ac:dyDescent="0.2">
      <c r="A43" s="22"/>
      <c r="B43" s="40"/>
      <c r="C43" s="1148" t="s">
        <v>545</v>
      </c>
      <c r="D43" s="1149"/>
      <c r="E43" s="1150"/>
      <c r="F43" s="41">
        <v>0.11</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OnULhtU0lX561Z6OdzvdydUTJH4mWtVmTqHeUmWGxEwoaB3O2UZCEK1iHZBualQwFSPFNg+AeKPhGdFIn481w==" saltValue="6w2gep9jk2IZFoFV3xW/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240</v>
      </c>
      <c r="L45" s="60">
        <v>266</v>
      </c>
      <c r="M45" s="60">
        <v>318</v>
      </c>
      <c r="N45" s="60">
        <v>346</v>
      </c>
      <c r="O45" s="61">
        <v>387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6</v>
      </c>
      <c r="L48" s="64">
        <v>7</v>
      </c>
      <c r="M48" s="64">
        <v>7</v>
      </c>
      <c r="N48" s="64">
        <v>7</v>
      </c>
      <c r="O48" s="65">
        <v>8</v>
      </c>
      <c r="P48" s="48"/>
      <c r="Q48" s="48"/>
      <c r="R48" s="48"/>
      <c r="S48" s="48"/>
      <c r="T48" s="48"/>
      <c r="U48" s="48"/>
    </row>
    <row r="49" spans="1:21" ht="30.75" customHeight="1" x14ac:dyDescent="0.15">
      <c r="A49" s="48"/>
      <c r="B49" s="1178"/>
      <c r="C49" s="1179"/>
      <c r="D49" s="62"/>
      <c r="E49" s="1155" t="s">
        <v>14</v>
      </c>
      <c r="F49" s="1155"/>
      <c r="G49" s="1155"/>
      <c r="H49" s="1155"/>
      <c r="I49" s="1155"/>
      <c r="J49" s="1156"/>
      <c r="K49" s="63">
        <v>6</v>
      </c>
      <c r="L49" s="64">
        <v>6</v>
      </c>
      <c r="M49" s="64">
        <v>7</v>
      </c>
      <c r="N49" s="64">
        <v>2</v>
      </c>
      <c r="O49" s="65">
        <v>2</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488</v>
      </c>
      <c r="L50" s="64">
        <v>0</v>
      </c>
      <c r="M50" s="64">
        <v>0</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171</v>
      </c>
      <c r="L52" s="64">
        <v>178</v>
      </c>
      <c r="M52" s="64">
        <v>194</v>
      </c>
      <c r="N52" s="64">
        <v>223</v>
      </c>
      <c r="O52" s="65">
        <v>230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81</v>
      </c>
      <c r="L53" s="69">
        <v>101</v>
      </c>
      <c r="M53" s="69">
        <v>138</v>
      </c>
      <c r="N53" s="69">
        <v>132</v>
      </c>
      <c r="O53" s="70">
        <v>168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ZEL5meAYzwiAYXtVbt5+tZvtm6kaI9ZiyGF9dCYPRT081YkWhKR2udzcXIqI4IbIA9DEWeCfE8uSNGxQ/DbAA==" saltValue="yql+um7wsHA4NABm6gcCo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8"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3128</v>
      </c>
      <c r="J41" s="356">
        <v>3484</v>
      </c>
      <c r="K41" s="356">
        <v>3400</v>
      </c>
      <c r="L41" s="356">
        <v>3480</v>
      </c>
      <c r="M41" s="357">
        <v>3521</v>
      </c>
    </row>
    <row r="42" spans="2:13" ht="27.75" customHeight="1" x14ac:dyDescent="0.15">
      <c r="B42" s="1186"/>
      <c r="C42" s="1187"/>
      <c r="D42" s="106"/>
      <c r="E42" s="1190" t="s">
        <v>32</v>
      </c>
      <c r="F42" s="1190"/>
      <c r="G42" s="1190"/>
      <c r="H42" s="1191"/>
      <c r="I42" s="358" t="s">
        <v>488</v>
      </c>
      <c r="J42" s="359">
        <v>3</v>
      </c>
      <c r="K42" s="359">
        <v>3</v>
      </c>
      <c r="L42" s="359" t="s">
        <v>488</v>
      </c>
      <c r="M42" s="360" t="s">
        <v>488</v>
      </c>
    </row>
    <row r="43" spans="2:13" ht="27.75" customHeight="1" x14ac:dyDescent="0.15">
      <c r="B43" s="1186"/>
      <c r="C43" s="1187"/>
      <c r="D43" s="106"/>
      <c r="E43" s="1190" t="s">
        <v>33</v>
      </c>
      <c r="F43" s="1190"/>
      <c r="G43" s="1190"/>
      <c r="H43" s="1191"/>
      <c r="I43" s="358">
        <v>65</v>
      </c>
      <c r="J43" s="359">
        <v>58</v>
      </c>
      <c r="K43" s="359">
        <v>54</v>
      </c>
      <c r="L43" s="359">
        <v>67</v>
      </c>
      <c r="M43" s="360">
        <v>144</v>
      </c>
    </row>
    <row r="44" spans="2:13" ht="27.75" customHeight="1" x14ac:dyDescent="0.15">
      <c r="B44" s="1186"/>
      <c r="C44" s="1187"/>
      <c r="D44" s="106"/>
      <c r="E44" s="1190" t="s">
        <v>34</v>
      </c>
      <c r="F44" s="1190"/>
      <c r="G44" s="1190"/>
      <c r="H44" s="1191"/>
      <c r="I44" s="358">
        <v>20</v>
      </c>
      <c r="J44" s="359">
        <v>15</v>
      </c>
      <c r="K44" s="359">
        <v>9</v>
      </c>
      <c r="L44" s="359">
        <v>14</v>
      </c>
      <c r="M44" s="360">
        <v>22</v>
      </c>
    </row>
    <row r="45" spans="2:13" ht="27.75" customHeight="1" x14ac:dyDescent="0.15">
      <c r="B45" s="1186"/>
      <c r="C45" s="1187"/>
      <c r="D45" s="106"/>
      <c r="E45" s="1190" t="s">
        <v>35</v>
      </c>
      <c r="F45" s="1190"/>
      <c r="G45" s="1190"/>
      <c r="H45" s="1191"/>
      <c r="I45" s="358">
        <v>403</v>
      </c>
      <c r="J45" s="359">
        <v>463</v>
      </c>
      <c r="K45" s="359">
        <v>395</v>
      </c>
      <c r="L45" s="359">
        <v>348</v>
      </c>
      <c r="M45" s="360">
        <v>382</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1999</v>
      </c>
      <c r="J50" s="359">
        <v>1947</v>
      </c>
      <c r="K50" s="359">
        <v>2047</v>
      </c>
      <c r="L50" s="359">
        <v>2220</v>
      </c>
      <c r="M50" s="360">
        <v>2237</v>
      </c>
    </row>
    <row r="51" spans="2:13" ht="27.75" customHeight="1" x14ac:dyDescent="0.15">
      <c r="B51" s="1186"/>
      <c r="C51" s="1187"/>
      <c r="D51" s="106"/>
      <c r="E51" s="1190" t="s">
        <v>42</v>
      </c>
      <c r="F51" s="1190"/>
      <c r="G51" s="1190"/>
      <c r="H51" s="1191"/>
      <c r="I51" s="358">
        <v>21</v>
      </c>
      <c r="J51" s="359">
        <v>17</v>
      </c>
      <c r="K51" s="359">
        <v>13</v>
      </c>
      <c r="L51" s="359">
        <v>9</v>
      </c>
      <c r="M51" s="360">
        <v>5</v>
      </c>
    </row>
    <row r="52" spans="2:13" ht="27.75" customHeight="1" x14ac:dyDescent="0.15">
      <c r="B52" s="1188"/>
      <c r="C52" s="1189"/>
      <c r="D52" s="106"/>
      <c r="E52" s="1190" t="s">
        <v>43</v>
      </c>
      <c r="F52" s="1190"/>
      <c r="G52" s="1190"/>
      <c r="H52" s="1191"/>
      <c r="I52" s="358">
        <v>2451</v>
      </c>
      <c r="J52" s="359">
        <v>2594</v>
      </c>
      <c r="K52" s="359">
        <v>2554</v>
      </c>
      <c r="L52" s="359">
        <v>2648</v>
      </c>
      <c r="M52" s="360">
        <v>2765</v>
      </c>
    </row>
    <row r="53" spans="2:13" ht="27.75" customHeight="1" thickBot="1" x14ac:dyDescent="0.2">
      <c r="B53" s="1192" t="s">
        <v>19</v>
      </c>
      <c r="C53" s="1193"/>
      <c r="D53" s="110"/>
      <c r="E53" s="1194" t="s">
        <v>44</v>
      </c>
      <c r="F53" s="1194"/>
      <c r="G53" s="1194"/>
      <c r="H53" s="1195"/>
      <c r="I53" s="361">
        <v>-856</v>
      </c>
      <c r="J53" s="362">
        <v>-535</v>
      </c>
      <c r="K53" s="362">
        <v>-753</v>
      </c>
      <c r="L53" s="362">
        <v>-967</v>
      </c>
      <c r="M53" s="363">
        <v>-938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9k/hA6kj5YVawx9GNlfd2++m8mard0omCWvKc0f7LHx/6oBTXV2r6fpLa2PR/u6cYacNKSVekpMnwVQv9E2JQ==" saltValue="jaCzfyJvW7DKtwy4+/hk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9"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703</v>
      </c>
      <c r="G55" s="122">
        <v>883</v>
      </c>
      <c r="H55" s="123">
        <v>949</v>
      </c>
    </row>
    <row r="56" spans="2:8" ht="52.5" customHeight="1" x14ac:dyDescent="0.15">
      <c r="B56" s="124"/>
      <c r="C56" s="1213" t="s">
        <v>47</v>
      </c>
      <c r="D56" s="1213"/>
      <c r="E56" s="1214"/>
      <c r="F56" s="125">
        <v>355</v>
      </c>
      <c r="G56" s="125">
        <v>354</v>
      </c>
      <c r="H56" s="126">
        <v>334</v>
      </c>
    </row>
    <row r="57" spans="2:8" ht="53.25" customHeight="1" x14ac:dyDescent="0.15">
      <c r="B57" s="124"/>
      <c r="C57" s="1215" t="s">
        <v>48</v>
      </c>
      <c r="D57" s="1215"/>
      <c r="E57" s="1216"/>
      <c r="F57" s="127">
        <v>1491</v>
      </c>
      <c r="G57" s="127">
        <v>1487</v>
      </c>
      <c r="H57" s="128">
        <v>2304</v>
      </c>
    </row>
    <row r="58" spans="2:8" ht="45.75" customHeight="1" x14ac:dyDescent="0.15">
      <c r="B58" s="129"/>
      <c r="C58" s="1203" t="s">
        <v>561</v>
      </c>
      <c r="D58" s="1204"/>
      <c r="E58" s="1205"/>
      <c r="F58" s="130">
        <v>0</v>
      </c>
      <c r="G58" s="130">
        <v>0</v>
      </c>
      <c r="H58" s="131">
        <v>846</v>
      </c>
    </row>
    <row r="59" spans="2:8" ht="45.75" customHeight="1" x14ac:dyDescent="0.15">
      <c r="B59" s="129"/>
      <c r="C59" s="1203" t="s">
        <v>562</v>
      </c>
      <c r="D59" s="1204"/>
      <c r="E59" s="1205"/>
      <c r="F59" s="130">
        <v>679</v>
      </c>
      <c r="G59" s="130">
        <v>649</v>
      </c>
      <c r="H59" s="131">
        <v>590</v>
      </c>
    </row>
    <row r="60" spans="2:8" ht="45.75" customHeight="1" x14ac:dyDescent="0.15">
      <c r="B60" s="129"/>
      <c r="C60" s="1203" t="s">
        <v>563</v>
      </c>
      <c r="D60" s="1204"/>
      <c r="E60" s="1205"/>
      <c r="F60" s="130">
        <v>317</v>
      </c>
      <c r="G60" s="130">
        <v>318</v>
      </c>
      <c r="H60" s="131">
        <v>318</v>
      </c>
    </row>
    <row r="61" spans="2:8" ht="45.75" customHeight="1" x14ac:dyDescent="0.15">
      <c r="B61" s="129"/>
      <c r="C61" s="1203" t="s">
        <v>564</v>
      </c>
      <c r="D61" s="1204"/>
      <c r="E61" s="1205"/>
      <c r="F61" s="130">
        <v>202</v>
      </c>
      <c r="G61" s="130">
        <v>231</v>
      </c>
      <c r="H61" s="131">
        <v>259</v>
      </c>
    </row>
    <row r="62" spans="2:8" ht="45.75" customHeight="1" thickBot="1" x14ac:dyDescent="0.2">
      <c r="B62" s="132"/>
      <c r="C62" s="1206" t="s">
        <v>565</v>
      </c>
      <c r="D62" s="1207"/>
      <c r="E62" s="1208"/>
      <c r="F62" s="133">
        <v>102</v>
      </c>
      <c r="G62" s="133">
        <v>102</v>
      </c>
      <c r="H62" s="134">
        <v>102</v>
      </c>
    </row>
    <row r="63" spans="2:8" ht="52.5" customHeight="1" thickBot="1" x14ac:dyDescent="0.2">
      <c r="B63" s="135"/>
      <c r="C63" s="1209" t="s">
        <v>49</v>
      </c>
      <c r="D63" s="1209"/>
      <c r="E63" s="1210"/>
      <c r="F63" s="136">
        <v>2549</v>
      </c>
      <c r="G63" s="136">
        <v>2724</v>
      </c>
      <c r="H63" s="137">
        <v>3588</v>
      </c>
    </row>
    <row r="64" spans="2:8" x14ac:dyDescent="0.15"/>
  </sheetData>
  <sheetProtection algorithmName="SHA-512" hashValue="xQ37+2fMGHCibgncH/Zt5rgoid0a0TX5Cj0rKuGmhopLrO4exce127yOZOBoMzPp2ohAf6h2xknuTpK19CzeAA==" saltValue="MOcOdV/UwSvyBCQD6Zfc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713702</v>
      </c>
      <c r="E3" s="156"/>
      <c r="F3" s="157">
        <v>268375</v>
      </c>
      <c r="G3" s="158"/>
      <c r="H3" s="159"/>
    </row>
    <row r="4" spans="1:8" x14ac:dyDescent="0.15">
      <c r="A4" s="160"/>
      <c r="B4" s="161"/>
      <c r="C4" s="162"/>
      <c r="D4" s="163">
        <v>397909</v>
      </c>
      <c r="E4" s="164"/>
      <c r="F4" s="165">
        <v>119602</v>
      </c>
      <c r="G4" s="166"/>
      <c r="H4" s="167"/>
    </row>
    <row r="5" spans="1:8" x14ac:dyDescent="0.15">
      <c r="A5" s="148" t="s">
        <v>521</v>
      </c>
      <c r="B5" s="153"/>
      <c r="C5" s="154"/>
      <c r="D5" s="155">
        <v>701163</v>
      </c>
      <c r="E5" s="156"/>
      <c r="F5" s="157">
        <v>301035</v>
      </c>
      <c r="G5" s="158"/>
      <c r="H5" s="159"/>
    </row>
    <row r="6" spans="1:8" x14ac:dyDescent="0.15">
      <c r="A6" s="160"/>
      <c r="B6" s="161"/>
      <c r="C6" s="162"/>
      <c r="D6" s="163">
        <v>442248</v>
      </c>
      <c r="E6" s="164"/>
      <c r="F6" s="165">
        <v>154376</v>
      </c>
      <c r="G6" s="166"/>
      <c r="H6" s="167"/>
    </row>
    <row r="7" spans="1:8" x14ac:dyDescent="0.15">
      <c r="A7" s="148" t="s">
        <v>522</v>
      </c>
      <c r="B7" s="153"/>
      <c r="C7" s="154"/>
      <c r="D7" s="155">
        <v>499237</v>
      </c>
      <c r="E7" s="156"/>
      <c r="F7" s="157">
        <v>277467</v>
      </c>
      <c r="G7" s="158"/>
      <c r="H7" s="159"/>
    </row>
    <row r="8" spans="1:8" x14ac:dyDescent="0.15">
      <c r="A8" s="160"/>
      <c r="B8" s="161"/>
      <c r="C8" s="162"/>
      <c r="D8" s="163">
        <v>159065</v>
      </c>
      <c r="E8" s="164"/>
      <c r="F8" s="165">
        <v>128378</v>
      </c>
      <c r="G8" s="166"/>
      <c r="H8" s="167"/>
    </row>
    <row r="9" spans="1:8" x14ac:dyDescent="0.15">
      <c r="A9" s="148" t="s">
        <v>523</v>
      </c>
      <c r="B9" s="153"/>
      <c r="C9" s="154"/>
      <c r="D9" s="155">
        <v>629655</v>
      </c>
      <c r="E9" s="156"/>
      <c r="F9" s="157">
        <v>282256</v>
      </c>
      <c r="G9" s="158"/>
      <c r="H9" s="159"/>
    </row>
    <row r="10" spans="1:8" x14ac:dyDescent="0.15">
      <c r="A10" s="160"/>
      <c r="B10" s="161"/>
      <c r="C10" s="162"/>
      <c r="D10" s="163">
        <v>370036</v>
      </c>
      <c r="E10" s="164"/>
      <c r="F10" s="165">
        <v>145453</v>
      </c>
      <c r="G10" s="166"/>
      <c r="H10" s="167"/>
    </row>
    <row r="11" spans="1:8" x14ac:dyDescent="0.15">
      <c r="A11" s="148" t="s">
        <v>524</v>
      </c>
      <c r="B11" s="153"/>
      <c r="C11" s="154"/>
      <c r="D11" s="155">
        <v>813434</v>
      </c>
      <c r="E11" s="156"/>
      <c r="F11" s="157">
        <v>295341</v>
      </c>
      <c r="G11" s="158"/>
      <c r="H11" s="159"/>
    </row>
    <row r="12" spans="1:8" x14ac:dyDescent="0.15">
      <c r="A12" s="160"/>
      <c r="B12" s="161"/>
      <c r="C12" s="168"/>
      <c r="D12" s="163">
        <v>538019</v>
      </c>
      <c r="E12" s="164"/>
      <c r="F12" s="165">
        <v>137402</v>
      </c>
      <c r="G12" s="166"/>
      <c r="H12" s="167"/>
    </row>
    <row r="13" spans="1:8" x14ac:dyDescent="0.15">
      <c r="A13" s="148"/>
      <c r="B13" s="153"/>
      <c r="C13" s="169"/>
      <c r="D13" s="170">
        <v>671438</v>
      </c>
      <c r="E13" s="171"/>
      <c r="F13" s="172">
        <v>284895</v>
      </c>
      <c r="G13" s="173"/>
      <c r="H13" s="159"/>
    </row>
    <row r="14" spans="1:8" x14ac:dyDescent="0.15">
      <c r="A14" s="160"/>
      <c r="B14" s="161"/>
      <c r="C14" s="162"/>
      <c r="D14" s="163">
        <v>381455</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3.94</v>
      </c>
      <c r="C19" s="174">
        <f>ROUND(VALUE(SUBSTITUTE(実質収支比率等に係る経年分析!G$48,"▲","-")),2)</f>
        <v>23.93</v>
      </c>
      <c r="D19" s="174">
        <f>ROUND(VALUE(SUBSTITUTE(実質収支比率等に係る経年分析!H$48,"▲","-")),2)</f>
        <v>23.37</v>
      </c>
      <c r="E19" s="174">
        <f>ROUND(VALUE(SUBSTITUTE(実質収支比率等に係る経年分析!I$48,"▲","-")),2)</f>
        <v>14.21</v>
      </c>
      <c r="F19" s="174">
        <f>ROUND(VALUE(SUBSTITUTE(実質収支比率等に係る経年分析!J$48,"▲","-")),2)</f>
        <v>13.8</v>
      </c>
    </row>
    <row r="20" spans="1:11" x14ac:dyDescent="0.15">
      <c r="A20" s="174" t="s">
        <v>53</v>
      </c>
      <c r="B20" s="174">
        <f>ROUND(VALUE(SUBSTITUTE(実質収支比率等に係る経年分析!F$47,"▲","-")),2)</f>
        <v>45.85</v>
      </c>
      <c r="C20" s="174">
        <f>ROUND(VALUE(SUBSTITUTE(実質収支比率等に係る経年分析!G$47,"▲","-")),2)</f>
        <v>41.75</v>
      </c>
      <c r="D20" s="174">
        <f>ROUND(VALUE(SUBSTITUTE(実質収支比率等に係る経年分析!H$47,"▲","-")),2)</f>
        <v>48.38</v>
      </c>
      <c r="E20" s="174">
        <f>ROUND(VALUE(SUBSTITUTE(実質収支比率等に係る経年分析!I$47,"▲","-")),2)</f>
        <v>61.57</v>
      </c>
      <c r="F20" s="174">
        <f>ROUND(VALUE(SUBSTITUTE(実質収支比率等に係る経年分析!J$47,"▲","-")),2)</f>
        <v>66.62</v>
      </c>
    </row>
    <row r="21" spans="1:11" x14ac:dyDescent="0.15">
      <c r="A21" s="174" t="s">
        <v>54</v>
      </c>
      <c r="B21" s="174">
        <f>IF(ISNUMBER(VALUE(SUBSTITUTE(実質収支比率等に係る経年分析!F$49,"▲","-"))),ROUND(VALUE(SUBSTITUTE(実質収支比率等に係る経年分析!F$49,"▲","-")),2),NA())</f>
        <v>-15.14</v>
      </c>
      <c r="C21" s="174">
        <f>IF(ISNUMBER(VALUE(SUBSTITUTE(実質収支比率等に係る経年分析!G$49,"▲","-"))),ROUND(VALUE(SUBSTITUTE(実質収支比率等に係る経年分析!G$49,"▲","-")),2),NA())</f>
        <v>15.06</v>
      </c>
      <c r="D21" s="174">
        <f>IF(ISNUMBER(VALUE(SUBSTITUTE(実質収支比率等に係る経年分析!H$49,"▲","-"))),ROUND(VALUE(SUBSTITUTE(実質収支比率等に係る経年分析!H$49,"▲","-")),2),NA())</f>
        <v>0.83</v>
      </c>
      <c r="E21" s="174">
        <f>IF(ISNUMBER(VALUE(SUBSTITUTE(実質収支比率等に係る経年分析!I$49,"▲","-"))),ROUND(VALUE(SUBSTITUTE(実質収支比率等に係る経年分析!I$49,"▲","-")),2),NA())</f>
        <v>-8.73</v>
      </c>
      <c r="F21" s="174">
        <f>IF(ISNUMBER(VALUE(SUBSTITUTE(実質収支比率等に係る経年分析!J$49,"▲","-"))),ROUND(VALUE(SUBSTITUTE(実質収支比率等に係る経年分析!J$49,"▲","-")),2),NA())</f>
        <v>-3.52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f>IF(ROUND(VALUE(SUBSTITUTE(連結実質赤字比率に係る赤字・黒字の構成分析!I$42,"▲", "-")), 2) &lt; 0, ABS(ROUND(VALUE(SUBSTITUTE(連結実質赤字比率に係る赤字・黒字の構成分析!I$42,"▲", "-")), 2)), NA())</f>
        <v>0.06</v>
      </c>
      <c r="I28" s="175" t="e">
        <f>IF(ROUND(VALUE(SUBSTITUTE(連結実質赤字比率に係る赤字・黒字の構成分析!I$42,"▲", "-")), 2) &gt;= 0, ABS(ROUND(VALUE(SUBSTITUTE(連結実質赤字比率に係る赤字・黒字の構成分析!I$42,"▲", "-")), 2)), NA())</f>
        <v>#N/A</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五木村後期高齢者医療特別会計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五木村墓地公園特別会計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五木村農業集落排水事業特別会計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五木村代替地上下水道事業特別会計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15">
      <c r="A33" s="175" t="str">
        <f>IF(連結実質赤字比率に係る赤字・黒字の構成分析!C$37="",NA(),連結実質赤字比率に係る赤字・黒字の構成分析!C$37)</f>
        <v>五木村簡易水道事業特別会計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0.17</v>
      </c>
    </row>
    <row r="34" spans="1:16" x14ac:dyDescent="0.15">
      <c r="A34" s="175" t="str">
        <f>IF(連結実質赤字比率に係る赤字・黒字の構成分析!C$36="",NA(),連結実質赤字比率に係る赤字・黒字の構成分析!C$36)</f>
        <v>五木村国民健康保険特別会計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0.18</v>
      </c>
    </row>
    <row r="35" spans="1:16" x14ac:dyDescent="0.15">
      <c r="A35" s="175" t="str">
        <f>IF(連結実質赤字比率に係る赤字・黒字の構成分析!C$35="",NA(),連結実質赤字比率に係る赤字・黒字の構成分析!C$35)</f>
        <v>五木村介護保険特別会計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3.78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23.84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14.12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13.67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171</v>
      </c>
      <c r="E42" s="176"/>
      <c r="F42" s="176"/>
      <c r="G42" s="176">
        <f>'実質公債費比率（分子）の構造'!L$52</f>
        <v>178</v>
      </c>
      <c r="H42" s="176"/>
      <c r="I42" s="176"/>
      <c r="J42" s="176">
        <f>'実質公債費比率（分子）の構造'!M$52</f>
        <v>194</v>
      </c>
      <c r="K42" s="176"/>
      <c r="L42" s="176"/>
      <c r="M42" s="176">
        <f>'実質公債費比率（分子）の構造'!N$52</f>
        <v>223</v>
      </c>
      <c r="N42" s="176"/>
      <c r="O42" s="176"/>
      <c r="P42" s="176">
        <f>'実質公債費比率（分子）の構造'!O$52</f>
        <v>230</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15">
      <c r="A44" s="176" t="s">
        <v>62</v>
      </c>
      <c r="B44" s="176" t="str">
        <f>'実質公債費比率（分子）の構造'!K$50</f>
        <v>-</v>
      </c>
      <c r="C44" s="176"/>
      <c r="D44" s="176"/>
      <c r="E44" s="176">
        <f>'実質公債費比率（分子）の構造'!L$50</f>
        <v>0</v>
      </c>
      <c r="F44" s="176"/>
      <c r="G44" s="176"/>
      <c r="H44" s="176">
        <f>'実質公債費比率（分子）の構造'!M$50</f>
        <v>0</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6</v>
      </c>
      <c r="C45" s="176"/>
      <c r="D45" s="176"/>
      <c r="E45" s="176">
        <f>'実質公債費比率（分子）の構造'!L$49</f>
        <v>6</v>
      </c>
      <c r="F45" s="176"/>
      <c r="G45" s="176"/>
      <c r="H45" s="176">
        <f>'実質公債費比率（分子）の構造'!M$49</f>
        <v>7</v>
      </c>
      <c r="I45" s="176"/>
      <c r="J45" s="176"/>
      <c r="K45" s="176">
        <f>'実質公債費比率（分子）の構造'!N$49</f>
        <v>2</v>
      </c>
      <c r="L45" s="176"/>
      <c r="M45" s="176"/>
      <c r="N45" s="176">
        <f>'実質公債費比率（分子）の構造'!O$49</f>
        <v>2</v>
      </c>
      <c r="O45" s="176"/>
      <c r="P45" s="176"/>
    </row>
    <row r="46" spans="1:16" x14ac:dyDescent="0.15">
      <c r="A46" s="176" t="s">
        <v>64</v>
      </c>
      <c r="B46" s="176">
        <f>'実質公債費比率（分子）の構造'!K$48</f>
        <v>6</v>
      </c>
      <c r="C46" s="176"/>
      <c r="D46" s="176"/>
      <c r="E46" s="176">
        <f>'実質公債費比率（分子）の構造'!L$48</f>
        <v>7</v>
      </c>
      <c r="F46" s="176"/>
      <c r="G46" s="176"/>
      <c r="H46" s="176">
        <f>'実質公債費比率（分子）の構造'!M$48</f>
        <v>7</v>
      </c>
      <c r="I46" s="176"/>
      <c r="J46" s="176"/>
      <c r="K46" s="176">
        <f>'実質公債費比率（分子）の構造'!N$48</f>
        <v>7</v>
      </c>
      <c r="L46" s="176"/>
      <c r="M46" s="176"/>
      <c r="N46" s="176">
        <f>'実質公債費比率（分子）の構造'!O$48</f>
        <v>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240</v>
      </c>
      <c r="C49" s="176"/>
      <c r="D49" s="176"/>
      <c r="E49" s="176">
        <f>'実質公債費比率（分子）の構造'!L$45</f>
        <v>266</v>
      </c>
      <c r="F49" s="176"/>
      <c r="G49" s="176"/>
      <c r="H49" s="176">
        <f>'実質公債費比率（分子）の構造'!M$45</f>
        <v>318</v>
      </c>
      <c r="I49" s="176"/>
      <c r="J49" s="176"/>
      <c r="K49" s="176">
        <f>'実質公債費比率（分子）の構造'!N$45</f>
        <v>346</v>
      </c>
      <c r="L49" s="176"/>
      <c r="M49" s="176"/>
      <c r="N49" s="176">
        <f>'実質公債費比率（分子）の構造'!O$45</f>
        <v>387</v>
      </c>
      <c r="O49" s="176"/>
      <c r="P49" s="176"/>
    </row>
    <row r="50" spans="1:16" x14ac:dyDescent="0.15">
      <c r="A50" s="176" t="s">
        <v>67</v>
      </c>
      <c r="B50" s="176" t="e">
        <f>NA()</f>
        <v>#N/A</v>
      </c>
      <c r="C50" s="176">
        <f>IF(ISNUMBER('実質公債費比率（分子）の構造'!K$53),'実質公債費比率（分子）の構造'!K$53,NA())</f>
        <v>81</v>
      </c>
      <c r="D50" s="176" t="e">
        <f>NA()</f>
        <v>#N/A</v>
      </c>
      <c r="E50" s="176" t="e">
        <f>NA()</f>
        <v>#N/A</v>
      </c>
      <c r="F50" s="176">
        <f>IF(ISNUMBER('実質公債費比率（分子）の構造'!L$53),'実質公債費比率（分子）の構造'!L$53,NA())</f>
        <v>101</v>
      </c>
      <c r="G50" s="176" t="e">
        <f>NA()</f>
        <v>#N/A</v>
      </c>
      <c r="H50" s="176" t="e">
        <f>NA()</f>
        <v>#N/A</v>
      </c>
      <c r="I50" s="176">
        <f>IF(ISNUMBER('実質公債費比率（分子）の構造'!M$53),'実質公債費比率（分子）の構造'!M$53,NA())</f>
        <v>138</v>
      </c>
      <c r="J50" s="176" t="e">
        <f>NA()</f>
        <v>#N/A</v>
      </c>
      <c r="K50" s="176" t="e">
        <f>NA()</f>
        <v>#N/A</v>
      </c>
      <c r="L50" s="176">
        <f>IF(ISNUMBER('実質公債費比率（分子）の構造'!N$53),'実質公債費比率（分子）の構造'!N$53,NA())</f>
        <v>132</v>
      </c>
      <c r="M50" s="176" t="e">
        <f>NA()</f>
        <v>#N/A</v>
      </c>
      <c r="N50" s="176" t="e">
        <f>NA()</f>
        <v>#N/A</v>
      </c>
      <c r="O50" s="176">
        <f>IF(ISNUMBER('実質公債費比率（分子）の構造'!O$53),'実質公債費比率（分子）の構造'!O$53,NA())</f>
        <v>168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2451</v>
      </c>
      <c r="E56" s="175"/>
      <c r="F56" s="175"/>
      <c r="G56" s="175">
        <f>'将来負担比率（分子）の構造'!J$52</f>
        <v>2594</v>
      </c>
      <c r="H56" s="175"/>
      <c r="I56" s="175"/>
      <c r="J56" s="175">
        <f>'将来負担比率（分子）の構造'!K$52</f>
        <v>2554</v>
      </c>
      <c r="K56" s="175"/>
      <c r="L56" s="175"/>
      <c r="M56" s="175">
        <f>'将来負担比率（分子）の構造'!L$52</f>
        <v>2648</v>
      </c>
      <c r="N56" s="175"/>
      <c r="O56" s="175"/>
      <c r="P56" s="175">
        <f>'将来負担比率（分子）の構造'!M$52</f>
        <v>2765</v>
      </c>
    </row>
    <row r="57" spans="1:16" x14ac:dyDescent="0.15">
      <c r="A57" s="175" t="s">
        <v>42</v>
      </c>
      <c r="B57" s="175"/>
      <c r="C57" s="175"/>
      <c r="D57" s="175">
        <f>'将来負担比率（分子）の構造'!I$51</f>
        <v>21</v>
      </c>
      <c r="E57" s="175"/>
      <c r="F57" s="175"/>
      <c r="G57" s="175">
        <f>'将来負担比率（分子）の構造'!J$51</f>
        <v>17</v>
      </c>
      <c r="H57" s="175"/>
      <c r="I57" s="175"/>
      <c r="J57" s="175">
        <f>'将来負担比率（分子）の構造'!K$51</f>
        <v>13</v>
      </c>
      <c r="K57" s="175"/>
      <c r="L57" s="175"/>
      <c r="M57" s="175">
        <f>'将来負担比率（分子）の構造'!L$51</f>
        <v>9</v>
      </c>
      <c r="N57" s="175"/>
      <c r="O57" s="175"/>
      <c r="P57" s="175">
        <f>'将来負担比率（分子）の構造'!M$51</f>
        <v>5</v>
      </c>
    </row>
    <row r="58" spans="1:16" x14ac:dyDescent="0.15">
      <c r="A58" s="175" t="s">
        <v>41</v>
      </c>
      <c r="B58" s="175"/>
      <c r="C58" s="175"/>
      <c r="D58" s="175">
        <f>'将来負担比率（分子）の構造'!I$50</f>
        <v>1999</v>
      </c>
      <c r="E58" s="175"/>
      <c r="F58" s="175"/>
      <c r="G58" s="175">
        <f>'将来負担比率（分子）の構造'!J$50</f>
        <v>1947</v>
      </c>
      <c r="H58" s="175"/>
      <c r="I58" s="175"/>
      <c r="J58" s="175">
        <f>'将来負担比率（分子）の構造'!K$50</f>
        <v>2047</v>
      </c>
      <c r="K58" s="175"/>
      <c r="L58" s="175"/>
      <c r="M58" s="175">
        <f>'将来負担比率（分子）の構造'!L$50</f>
        <v>2220</v>
      </c>
      <c r="N58" s="175"/>
      <c r="O58" s="175"/>
      <c r="P58" s="175">
        <f>'将来負担比率（分子）の構造'!M$50</f>
        <v>2237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403</v>
      </c>
      <c r="C62" s="175"/>
      <c r="D62" s="175"/>
      <c r="E62" s="175">
        <f>'将来負担比率（分子）の構造'!J$45</f>
        <v>463</v>
      </c>
      <c r="F62" s="175"/>
      <c r="G62" s="175"/>
      <c r="H62" s="175">
        <f>'将来負担比率（分子）の構造'!K$45</f>
        <v>395</v>
      </c>
      <c r="I62" s="175"/>
      <c r="J62" s="175"/>
      <c r="K62" s="175">
        <f>'将来負担比率（分子）の構造'!L$45</f>
        <v>348</v>
      </c>
      <c r="L62" s="175"/>
      <c r="M62" s="175"/>
      <c r="N62" s="175">
        <f>'将来負担比率（分子）の構造'!M$45</f>
        <v>382</v>
      </c>
      <c r="O62" s="175"/>
      <c r="P62" s="175"/>
    </row>
    <row r="63" spans="1:16" x14ac:dyDescent="0.15">
      <c r="A63" s="175" t="s">
        <v>34</v>
      </c>
      <c r="B63" s="175">
        <f>'将来負担比率（分子）の構造'!I$44</f>
        <v>20</v>
      </c>
      <c r="C63" s="175"/>
      <c r="D63" s="175"/>
      <c r="E63" s="175">
        <f>'将来負担比率（分子）の構造'!J$44</f>
        <v>15</v>
      </c>
      <c r="F63" s="175"/>
      <c r="G63" s="175"/>
      <c r="H63" s="175">
        <f>'将来負担比率（分子）の構造'!K$44</f>
        <v>9</v>
      </c>
      <c r="I63" s="175"/>
      <c r="J63" s="175"/>
      <c r="K63" s="175">
        <f>'将来負担比率（分子）の構造'!L$44</f>
        <v>14</v>
      </c>
      <c r="L63" s="175"/>
      <c r="M63" s="175"/>
      <c r="N63" s="175">
        <f>'将来負担比率（分子）の構造'!M$44</f>
        <v>22</v>
      </c>
      <c r="O63" s="175"/>
      <c r="P63" s="175"/>
    </row>
    <row r="64" spans="1:16" x14ac:dyDescent="0.15">
      <c r="A64" s="175" t="s">
        <v>33</v>
      </c>
      <c r="B64" s="175">
        <f>'将来負担比率（分子）の構造'!I$43</f>
        <v>65</v>
      </c>
      <c r="C64" s="175"/>
      <c r="D64" s="175"/>
      <c r="E64" s="175">
        <f>'将来負担比率（分子）の構造'!J$43</f>
        <v>58</v>
      </c>
      <c r="F64" s="175"/>
      <c r="G64" s="175"/>
      <c r="H64" s="175">
        <f>'将来負担比率（分子）の構造'!K$43</f>
        <v>54</v>
      </c>
      <c r="I64" s="175"/>
      <c r="J64" s="175"/>
      <c r="K64" s="175">
        <f>'将来負担比率（分子）の構造'!L$43</f>
        <v>67</v>
      </c>
      <c r="L64" s="175"/>
      <c r="M64" s="175"/>
      <c r="N64" s="175">
        <f>'将来負担比率（分子）の構造'!M$43</f>
        <v>144</v>
      </c>
      <c r="O64" s="175"/>
      <c r="P64" s="175"/>
    </row>
    <row r="65" spans="1:16" x14ac:dyDescent="0.15">
      <c r="A65" s="175" t="s">
        <v>32</v>
      </c>
      <c r="B65" s="175" t="str">
        <f>'将来負担比率（分子）の構造'!I$42</f>
        <v>-</v>
      </c>
      <c r="C65" s="175"/>
      <c r="D65" s="175"/>
      <c r="E65" s="175">
        <f>'将来負担比率（分子）の構造'!J$42</f>
        <v>3</v>
      </c>
      <c r="F65" s="175"/>
      <c r="G65" s="175"/>
      <c r="H65" s="175">
        <f>'将来負担比率（分子）の構造'!K$42</f>
        <v>3</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3128</v>
      </c>
      <c r="C66" s="175"/>
      <c r="D66" s="175"/>
      <c r="E66" s="175">
        <f>'将来負担比率（分子）の構造'!J$41</f>
        <v>3484</v>
      </c>
      <c r="F66" s="175"/>
      <c r="G66" s="175"/>
      <c r="H66" s="175">
        <f>'将来負担比率（分子）の構造'!K$41</f>
        <v>3400</v>
      </c>
      <c r="I66" s="175"/>
      <c r="J66" s="175"/>
      <c r="K66" s="175">
        <f>'将来負担比率（分子）の構造'!L$41</f>
        <v>3480</v>
      </c>
      <c r="L66" s="175"/>
      <c r="M66" s="175"/>
      <c r="N66" s="175">
        <f>'将来負担比率（分子）の構造'!M$41</f>
        <v>3521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703</v>
      </c>
      <c r="C72" s="179">
        <f>基金残高に係る経年分析!G55</f>
        <v>883</v>
      </c>
      <c r="D72" s="179">
        <f>基金残高に係る経年分析!H55</f>
        <v>949</v>
      </c>
    </row>
    <row r="73" spans="1:16" x14ac:dyDescent="0.15">
      <c r="A73" s="178" t="s">
        <v>74</v>
      </c>
      <c r="B73" s="179">
        <f>基金残高に係る経年分析!F56</f>
        <v>355</v>
      </c>
      <c r="C73" s="179">
        <f>基金残高に係る経年分析!G56</f>
        <v>354</v>
      </c>
      <c r="D73" s="179">
        <f>基金残高に係る経年分析!H56</f>
        <v>334</v>
      </c>
    </row>
    <row r="74" spans="1:16" x14ac:dyDescent="0.15">
      <c r="A74" s="178" t="s">
        <v>75</v>
      </c>
      <c r="B74" s="179">
        <f>基金残高に係る経年分析!F57</f>
        <v>1491</v>
      </c>
      <c r="C74" s="179">
        <f>基金残高に係る経年分析!G57</f>
        <v>1487</v>
      </c>
      <c r="D74" s="179">
        <f>基金残高に係る経年分析!H57</f>
        <v>2304</v>
      </c>
    </row>
  </sheetData>
  <sheetProtection algorithmName="SHA-512" hashValue="2LXk0hpLxl1Q3EzSaQNRuN8/oudXik1/mEbJFp3X48KGETgJHWYvFlYWRkXPGc0Iry1ZcAwlLHydZxnGLX3C+w==" saltValue="EDIibDD/KuVvv/y+8wzk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山本巧</cp:lastModifiedBy>
  <cp:lastPrinted>2025-03-13T08:13:39Z</cp:lastPrinted>
  <dcterms:created xsi:type="dcterms:W3CDTF">2025-02-19T05:20:03Z</dcterms:created>
  <dcterms:modified xsi:type="dcterms:W3CDTF">2025-03-25T04:49:46Z</dcterms:modified>
  <cp:category/>
</cp:coreProperties>
</file>